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kola\Desktop\"/>
    </mc:Choice>
  </mc:AlternateContent>
  <bookViews>
    <workbookView xWindow="0" yWindow="0" windowWidth="23040" windowHeight="9192"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F325" i="9"/>
  <c r="H324" i="9"/>
  <c r="G324" i="9"/>
  <c r="F324" i="9"/>
  <c r="H323" i="9"/>
  <c r="E323" i="9" s="1"/>
  <c r="B323" i="9" s="1"/>
  <c r="G323" i="9"/>
  <c r="F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E317" i="9" s="1"/>
  <c r="F317" i="9"/>
  <c r="H316"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8" i="9" s="1"/>
  <c r="F299"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F286" i="9" s="1"/>
  <c r="L286" i="9"/>
  <c r="E286" i="9"/>
  <c r="B286" i="9" s="1"/>
  <c r="M285" i="9"/>
  <c r="L285" i="9"/>
  <c r="F285" i="9"/>
  <c r="E285" i="9"/>
  <c r="M284" i="9"/>
  <c r="L284" i="9"/>
  <c r="F284" i="9" s="1"/>
  <c r="B284" i="9" s="1"/>
  <c r="E284" i="9"/>
  <c r="M283" i="9"/>
  <c r="L283" i="9"/>
  <c r="F283" i="9" s="1"/>
  <c r="B283" i="9" s="1"/>
  <c r="E283" i="9"/>
  <c r="M282" i="9"/>
  <c r="F282" i="9" s="1"/>
  <c r="L282" i="9"/>
  <c r="E282" i="9"/>
  <c r="B282" i="9" s="1"/>
  <c r="M281" i="9"/>
  <c r="L281" i="9"/>
  <c r="F281" i="9"/>
  <c r="E281" i="9"/>
  <c r="M280" i="9"/>
  <c r="L280" i="9"/>
  <c r="F280" i="9"/>
  <c r="B280" i="9" s="1"/>
  <c r="E280" i="9"/>
  <c r="M279" i="9"/>
  <c r="L279" i="9"/>
  <c r="F279" i="9" s="1"/>
  <c r="B279" i="9" s="1"/>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c r="B256" i="9" s="1"/>
  <c r="E256" i="9"/>
  <c r="M255" i="9"/>
  <c r="L255" i="9"/>
  <c r="F255" i="9" s="1"/>
  <c r="B255" i="9" s="1"/>
  <c r="E255" i="9"/>
  <c r="M254" i="9"/>
  <c r="F254" i="9" s="1"/>
  <c r="L254" i="9"/>
  <c r="E254" i="9"/>
  <c r="B254" i="9" s="1"/>
  <c r="M253" i="9"/>
  <c r="L253" i="9"/>
  <c r="F253" i="9"/>
  <c r="E253" i="9"/>
  <c r="M252" i="9"/>
  <c r="L252" i="9"/>
  <c r="F252" i="9" s="1"/>
  <c r="B252" i="9" s="1"/>
  <c r="E252" i="9"/>
  <c r="M251" i="9"/>
  <c r="L251" i="9"/>
  <c r="F251" i="9" s="1"/>
  <c r="B251" i="9" s="1"/>
  <c r="E251" i="9"/>
  <c r="M250" i="9"/>
  <c r="F250" i="9" s="1"/>
  <c r="L250" i="9"/>
  <c r="E250" i="9"/>
  <c r="B250" i="9" s="1"/>
  <c r="M249" i="9"/>
  <c r="L249" i="9"/>
  <c r="F249" i="9"/>
  <c r="E249" i="9"/>
  <c r="M248" i="9"/>
  <c r="L248" i="9"/>
  <c r="F248" i="9"/>
  <c r="B248" i="9" s="1"/>
  <c r="E248" i="9"/>
  <c r="M247" i="9"/>
  <c r="L247" i="9"/>
  <c r="F247" i="9" s="1"/>
  <c r="B247" i="9" s="1"/>
  <c r="E247" i="9"/>
  <c r="M246" i="9"/>
  <c r="F246" i="9" s="1"/>
  <c r="L246" i="9"/>
  <c r="E246" i="9"/>
  <c r="B246" i="9" s="1"/>
  <c r="M245" i="9"/>
  <c r="L245" i="9"/>
  <c r="F245" i="9"/>
  <c r="E245" i="9"/>
  <c r="M244" i="9"/>
  <c r="L244" i="9"/>
  <c r="E244" i="9"/>
  <c r="M243" i="9"/>
  <c r="L243" i="9"/>
  <c r="F243" i="9" s="1"/>
  <c r="B243" i="9" s="1"/>
  <c r="E243" i="9"/>
  <c r="M242" i="9"/>
  <c r="F242" i="9" s="1"/>
  <c r="L242" i="9"/>
  <c r="E242" i="9"/>
  <c r="M241" i="9"/>
  <c r="F241" i="9" s="1"/>
  <c r="L241" i="9"/>
  <c r="E241" i="9"/>
  <c r="M240" i="9"/>
  <c r="F240" i="9" s="1"/>
  <c r="B240" i="9" s="1"/>
  <c r="L240" i="9"/>
  <c r="E240" i="9"/>
  <c r="M239" i="9"/>
  <c r="L239" i="9"/>
  <c r="E239" i="9"/>
  <c r="M238" i="9"/>
  <c r="F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G176" i="9"/>
  <c r="E176" i="9" s="1"/>
  <c r="B176" i="9" s="1"/>
  <c r="F176" i="9"/>
  <c r="F175" i="9"/>
  <c r="F174" i="9"/>
  <c r="H173" i="9"/>
  <c r="G173" i="9"/>
  <c r="E173" i="9" s="1"/>
  <c r="B173" i="9" s="1"/>
  <c r="F173" i="9"/>
  <c r="H172" i="9"/>
  <c r="E172" i="9" s="1"/>
  <c r="B172" i="9" s="1"/>
  <c r="G172" i="9"/>
  <c r="F172" i="9"/>
  <c r="H171" i="9"/>
  <c r="G171" i="9"/>
  <c r="F171" i="9"/>
  <c r="E171" i="9"/>
  <c r="B171" i="9" s="1"/>
  <c r="H170" i="9"/>
  <c r="G170" i="9"/>
  <c r="E170" i="9" s="1"/>
  <c r="F170" i="9"/>
  <c r="B170" i="9"/>
  <c r="H169" i="9"/>
  <c r="G169" i="9"/>
  <c r="F169" i="9"/>
  <c r="E169" i="9"/>
  <c r="B169" i="9" s="1"/>
  <c r="H168" i="9"/>
  <c r="E168" i="9" s="1"/>
  <c r="G168" i="9"/>
  <c r="F168" i="9"/>
  <c r="B168" i="9"/>
  <c r="H167" i="9"/>
  <c r="G167" i="9"/>
  <c r="F167" i="9"/>
  <c r="E167" i="9"/>
  <c r="B167" i="9" s="1"/>
  <c r="H166" i="9"/>
  <c r="G166" i="9"/>
  <c r="E166" i="9" s="1"/>
  <c r="F166" i="9"/>
  <c r="B166" i="9"/>
  <c r="H165" i="9"/>
  <c r="G165" i="9"/>
  <c r="F165" i="9"/>
  <c r="E165" i="9"/>
  <c r="B165" i="9" s="1"/>
  <c r="H164" i="9"/>
  <c r="E164" i="9" s="1"/>
  <c r="B164" i="9" s="1"/>
  <c r="G164" i="9"/>
  <c r="F164" i="9"/>
  <c r="H163" i="9"/>
  <c r="G163" i="9"/>
  <c r="F163" i="9"/>
  <c r="E163" i="9"/>
  <c r="B163" i="9" s="1"/>
  <c r="H162" i="9"/>
  <c r="G162" i="9"/>
  <c r="E162" i="9" s="1"/>
  <c r="F162" i="9"/>
  <c r="B162" i="9"/>
  <c r="H161" i="9"/>
  <c r="G161" i="9"/>
  <c r="F161" i="9"/>
  <c r="E161" i="9"/>
  <c r="B161" i="9" s="1"/>
  <c r="H160" i="9"/>
  <c r="E160" i="9" s="1"/>
  <c r="B160" i="9" s="1"/>
  <c r="G160" i="9"/>
  <c r="F160" i="9"/>
  <c r="H159" i="9"/>
  <c r="G159" i="9"/>
  <c r="F159" i="9"/>
  <c r="E159" i="9"/>
  <c r="B159" i="9" s="1"/>
  <c r="H158" i="9"/>
  <c r="G158" i="9"/>
  <c r="F158" i="9"/>
  <c r="H157" i="9"/>
  <c r="E157" i="9" s="1"/>
  <c r="B157" i="9" s="1"/>
  <c r="G157" i="9"/>
  <c r="F157" i="9"/>
  <c r="F156" i="9"/>
  <c r="H155" i="9"/>
  <c r="G155" i="9"/>
  <c r="F155" i="9"/>
  <c r="E155" i="9"/>
  <c r="B155" i="9" s="1"/>
  <c r="H154" i="9"/>
  <c r="G154" i="9"/>
  <c r="F154" i="9"/>
  <c r="H153" i="9"/>
  <c r="G153" i="9"/>
  <c r="F153" i="9"/>
  <c r="E153" i="9"/>
  <c r="B153" i="9" s="1"/>
  <c r="H152" i="9"/>
  <c r="G152" i="9"/>
  <c r="F152" i="9"/>
  <c r="E152" i="9"/>
  <c r="H151" i="9"/>
  <c r="G151" i="9"/>
  <c r="E151" i="9" s="1"/>
  <c r="B151" i="9" s="1"/>
  <c r="F151" i="9"/>
  <c r="H150" i="9"/>
  <c r="G150" i="9"/>
  <c r="F150" i="9"/>
  <c r="H149" i="9"/>
  <c r="G149" i="9"/>
  <c r="F149" i="9"/>
  <c r="H148" i="9"/>
  <c r="G148" i="9"/>
  <c r="F148" i="9"/>
  <c r="E148" i="9"/>
  <c r="B148" i="9" s="1"/>
  <c r="H147" i="9"/>
  <c r="G147" i="9"/>
  <c r="F147" i="9"/>
  <c r="E147" i="9"/>
  <c r="H146" i="9"/>
  <c r="G146" i="9"/>
  <c r="F146" i="9"/>
  <c r="H145" i="9"/>
  <c r="G145" i="9"/>
  <c r="F145" i="9"/>
  <c r="E145" i="9"/>
  <c r="B145" i="9" s="1"/>
  <c r="H144" i="9"/>
  <c r="G144" i="9"/>
  <c r="F144" i="9"/>
  <c r="E144" i="9"/>
  <c r="H143" i="9"/>
  <c r="G143" i="9"/>
  <c r="E143" i="9" s="1"/>
  <c r="F143" i="9"/>
  <c r="H142" i="9"/>
  <c r="G142" i="9"/>
  <c r="F142" i="9"/>
  <c r="H141" i="9"/>
  <c r="G141" i="9"/>
  <c r="F141" i="9"/>
  <c r="H140" i="9"/>
  <c r="E140" i="9" s="1"/>
  <c r="B140" i="9" s="1"/>
  <c r="G140" i="9"/>
  <c r="F140" i="9"/>
  <c r="H139" i="9"/>
  <c r="G139" i="9"/>
  <c r="F139" i="9"/>
  <c r="E139" i="9"/>
  <c r="B139" i="9" s="1"/>
  <c r="H138" i="9"/>
  <c r="G138" i="9"/>
  <c r="F138" i="9"/>
  <c r="H137" i="9"/>
  <c r="G137" i="9"/>
  <c r="F137" i="9"/>
  <c r="E137" i="9"/>
  <c r="B137" i="9" s="1"/>
  <c r="H136" i="9"/>
  <c r="G136" i="9"/>
  <c r="F136" i="9"/>
  <c r="E136" i="9"/>
  <c r="H135" i="9"/>
  <c r="G135" i="9"/>
  <c r="E135" i="9" s="1"/>
  <c r="F135" i="9"/>
  <c r="H134" i="9"/>
  <c r="G134" i="9"/>
  <c r="E134" i="9" s="1"/>
  <c r="F134" i="9"/>
  <c r="H133" i="9"/>
  <c r="G133" i="9"/>
  <c r="F133" i="9"/>
  <c r="H132" i="9"/>
  <c r="E132" i="9" s="1"/>
  <c r="G132" i="9"/>
  <c r="F132" i="9"/>
  <c r="B132" i="9"/>
  <c r="H131" i="9"/>
  <c r="G131" i="9"/>
  <c r="F131" i="9"/>
  <c r="E131" i="9"/>
  <c r="B131" i="9" s="1"/>
  <c r="H130" i="9"/>
  <c r="G130" i="9"/>
  <c r="F130" i="9"/>
  <c r="H129" i="9"/>
  <c r="G129" i="9"/>
  <c r="F129" i="9"/>
  <c r="E129" i="9"/>
  <c r="B129" i="9" s="1"/>
  <c r="H128" i="9"/>
  <c r="G128" i="9"/>
  <c r="F128" i="9"/>
  <c r="E128" i="9"/>
  <c r="H127" i="9"/>
  <c r="G127" i="9"/>
  <c r="E127" i="9" s="1"/>
  <c r="F127" i="9"/>
  <c r="H126" i="9"/>
  <c r="G126" i="9"/>
  <c r="E126" i="9" s="1"/>
  <c r="F126" i="9"/>
  <c r="H125" i="9"/>
  <c r="G125" i="9"/>
  <c r="F125" i="9"/>
  <c r="H124" i="9"/>
  <c r="E124" i="9" s="1"/>
  <c r="B124" i="9" s="1"/>
  <c r="G124" i="9"/>
  <c r="F124" i="9"/>
  <c r="H123" i="9"/>
  <c r="G123" i="9"/>
  <c r="F123" i="9"/>
  <c r="E123" i="9"/>
  <c r="B123" i="9" s="1"/>
  <c r="H122" i="9"/>
  <c r="G122" i="9"/>
  <c r="F122" i="9"/>
  <c r="H121" i="9"/>
  <c r="G121" i="9"/>
  <c r="F121" i="9"/>
  <c r="E121" i="9"/>
  <c r="B121" i="9" s="1"/>
  <c r="H120" i="9"/>
  <c r="G120" i="9"/>
  <c r="F120" i="9"/>
  <c r="E120" i="9"/>
  <c r="H119" i="9"/>
  <c r="G119" i="9"/>
  <c r="E119" i="9" s="1"/>
  <c r="B119" i="9" s="1"/>
  <c r="F119" i="9"/>
  <c r="H118" i="9"/>
  <c r="G118" i="9"/>
  <c r="E118" i="9" s="1"/>
  <c r="F118" i="9"/>
  <c r="H117" i="9"/>
  <c r="G117" i="9"/>
  <c r="F117" i="9"/>
  <c r="H116" i="9"/>
  <c r="G116" i="9"/>
  <c r="F116" i="9"/>
  <c r="E116" i="9"/>
  <c r="B116" i="9" s="1"/>
  <c r="H115" i="9"/>
  <c r="G115" i="9"/>
  <c r="F115" i="9"/>
  <c r="E115" i="9"/>
  <c r="H114" i="9"/>
  <c r="G114" i="9"/>
  <c r="F114" i="9"/>
  <c r="E114" i="9"/>
  <c r="H113" i="9"/>
  <c r="G113" i="9"/>
  <c r="E113" i="9" s="1"/>
  <c r="F113" i="9"/>
  <c r="H112" i="9"/>
  <c r="G112" i="9"/>
  <c r="E112" i="9" s="1"/>
  <c r="F112" i="9"/>
  <c r="H111" i="9"/>
  <c r="G111" i="9"/>
  <c r="E111" i="9" s="1"/>
  <c r="F111" i="9"/>
  <c r="H110" i="9"/>
  <c r="G110" i="9"/>
  <c r="E110" i="9" s="1"/>
  <c r="B110" i="9" s="1"/>
  <c r="F110" i="9"/>
  <c r="H109" i="9"/>
  <c r="E109" i="9" s="1"/>
  <c r="G109" i="9"/>
  <c r="F109" i="9"/>
  <c r="B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E102" i="9" s="1"/>
  <c r="B102" i="9" s="1"/>
  <c r="F102" i="9"/>
  <c r="H101" i="9"/>
  <c r="E101" i="9" s="1"/>
  <c r="G101" i="9"/>
  <c r="F101" i="9"/>
  <c r="B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E94" i="9" s="1"/>
  <c r="B94" i="9" s="1"/>
  <c r="F94" i="9"/>
  <c r="H93" i="9"/>
  <c r="E93" i="9" s="1"/>
  <c r="G93" i="9"/>
  <c r="F93" i="9"/>
  <c r="B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E86" i="9" s="1"/>
  <c r="B86" i="9" s="1"/>
  <c r="F86" i="9"/>
  <c r="H85" i="9"/>
  <c r="E85" i="9" s="1"/>
  <c r="G85" i="9"/>
  <c r="F85" i="9"/>
  <c r="B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E78" i="9" s="1"/>
  <c r="B78" i="9" s="1"/>
  <c r="F78" i="9"/>
  <c r="H77" i="9"/>
  <c r="E77" i="9" s="1"/>
  <c r="G77" i="9"/>
  <c r="F77" i="9"/>
  <c r="B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E70" i="9" s="1"/>
  <c r="B70" i="9" s="1"/>
  <c r="F70" i="9"/>
  <c r="H69" i="9"/>
  <c r="E69" i="9" s="1"/>
  <c r="G69" i="9"/>
  <c r="F69" i="9"/>
  <c r="B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B59" i="9"/>
  <c r="H58" i="9"/>
  <c r="G58" i="9"/>
  <c r="F58" i="9"/>
  <c r="E58" i="9"/>
  <c r="B58" i="9" s="1"/>
  <c r="H57" i="9"/>
  <c r="E57" i="9" s="1"/>
  <c r="B57" i="9" s="1"/>
  <c r="G57" i="9"/>
  <c r="F57" i="9"/>
  <c r="H56" i="9"/>
  <c r="G56" i="9"/>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E49" i="9" s="1"/>
  <c r="G49" i="9"/>
  <c r="F49" i="9"/>
  <c r="H48" i="9"/>
  <c r="G48" i="9"/>
  <c r="F48" i="9"/>
  <c r="H47" i="9"/>
  <c r="G47" i="9"/>
  <c r="E47" i="9" s="1"/>
  <c r="B47" i="9" s="1"/>
  <c r="F47" i="9"/>
  <c r="H46" i="9"/>
  <c r="G46" i="9"/>
  <c r="F46" i="9"/>
  <c r="H45" i="9"/>
  <c r="E45" i="9" s="1"/>
  <c r="B45" i="9" s="1"/>
  <c r="G45" i="9"/>
  <c r="F45" i="9"/>
  <c r="H44" i="9"/>
  <c r="G44" i="9"/>
  <c r="F44" i="9"/>
  <c r="E44" i="9"/>
  <c r="B44" i="9" s="1"/>
  <c r="H43" i="9"/>
  <c r="G43" i="9"/>
  <c r="E43" i="9" s="1"/>
  <c r="F43" i="9"/>
  <c r="B43" i="9"/>
  <c r="H42" i="9"/>
  <c r="G42" i="9"/>
  <c r="F42" i="9"/>
  <c r="E42" i="9"/>
  <c r="B42" i="9" s="1"/>
  <c r="H41" i="9"/>
  <c r="E41" i="9" s="1"/>
  <c r="B41" i="9" s="1"/>
  <c r="G41" i="9"/>
  <c r="F41" i="9"/>
  <c r="H40" i="9"/>
  <c r="G40" i="9"/>
  <c r="E40" i="9" s="1"/>
  <c r="B40" i="9" s="1"/>
  <c r="F40" i="9"/>
  <c r="H39" i="9"/>
  <c r="G39" i="9"/>
  <c r="E39" i="9" s="1"/>
  <c r="B39" i="9" s="1"/>
  <c r="F39" i="9"/>
  <c r="H38" i="9"/>
  <c r="G38" i="9"/>
  <c r="F38" i="9"/>
  <c r="H37" i="9"/>
  <c r="G37" i="9"/>
  <c r="E37" i="9" s="1"/>
  <c r="B37" i="9" s="1"/>
  <c r="F37" i="9"/>
  <c r="H36" i="9"/>
  <c r="G36" i="9"/>
  <c r="F36" i="9"/>
  <c r="H35" i="9"/>
  <c r="G35" i="9"/>
  <c r="F35" i="9"/>
  <c r="H34" i="9"/>
  <c r="E34" i="9" s="1"/>
  <c r="B34" i="9" s="1"/>
  <c r="G34" i="9"/>
  <c r="F34" i="9"/>
  <c r="H33" i="9"/>
  <c r="E33" i="9" s="1"/>
  <c r="G33" i="9"/>
  <c r="F33" i="9"/>
  <c r="H32" i="9"/>
  <c r="G32" i="9"/>
  <c r="E32" i="9" s="1"/>
  <c r="B32" i="9" s="1"/>
  <c r="F32" i="9"/>
  <c r="H31" i="9"/>
  <c r="G31" i="9"/>
  <c r="F31" i="9"/>
  <c r="H30" i="9"/>
  <c r="G30" i="9"/>
  <c r="E30" i="9" s="1"/>
  <c r="B30" i="9" s="1"/>
  <c r="F30" i="9"/>
  <c r="H29" i="9"/>
  <c r="E29" i="9" s="1"/>
  <c r="B29" i="9" s="1"/>
  <c r="G29" i="9"/>
  <c r="F29" i="9"/>
  <c r="H28" i="9"/>
  <c r="G28" i="9"/>
  <c r="F28" i="9"/>
  <c r="E28" i="9"/>
  <c r="B28" i="9" s="1"/>
  <c r="H27" i="9"/>
  <c r="G27" i="9"/>
  <c r="E27" i="9" s="1"/>
  <c r="F27" i="9"/>
  <c r="B27" i="9"/>
  <c r="H26" i="9"/>
  <c r="G26" i="9"/>
  <c r="F26" i="9"/>
  <c r="E26" i="9"/>
  <c r="B26" i="9" s="1"/>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D52" i="8"/>
  <c r="D46" i="8"/>
  <c r="D45" i="8"/>
  <c r="D37" i="8"/>
  <c r="D25" i="8" s="1"/>
  <c r="C1602" i="1" s="1"/>
  <c r="D27" i="8"/>
  <c r="D18" i="8"/>
  <c r="D8" i="8"/>
  <c r="D6" i="8" s="1"/>
  <c r="E44" i="7"/>
  <c r="D44" i="7"/>
  <c r="E39" i="7"/>
  <c r="E38" i="7" s="1"/>
  <c r="I35" i="3" s="1"/>
  <c r="D39" i="7"/>
  <c r="D38" i="7" s="1"/>
  <c r="E30" i="7"/>
  <c r="D30" i="7"/>
  <c r="E23" i="7"/>
  <c r="D23" i="7"/>
  <c r="D22" i="7" s="1"/>
  <c r="E22" i="7"/>
  <c r="I34" i="3" s="1"/>
  <c r="E14" i="7"/>
  <c r="D14" i="7"/>
  <c r="E7" i="7"/>
  <c r="E6" i="7" s="1"/>
  <c r="E5" i="7" s="1"/>
  <c r="I33" i="3" s="1"/>
  <c r="D7" i="7"/>
  <c r="D6" i="7" s="1"/>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1281" i="1" s="1"/>
  <c r="H1281" i="1" s="1"/>
  <c r="D277" i="5"/>
  <c r="F276" i="5"/>
  <c r="F275" i="5"/>
  <c r="E274" i="5"/>
  <c r="D1278" i="1" s="1"/>
  <c r="F273" i="5"/>
  <c r="F272" i="5"/>
  <c r="F271" i="5"/>
  <c r="F270" i="5"/>
  <c r="F269" i="5"/>
  <c r="F268" i="5"/>
  <c r="F267" i="5"/>
  <c r="F266" i="5"/>
  <c r="F265" i="5"/>
  <c r="F264" i="5"/>
  <c r="E264" i="5"/>
  <c r="D264" i="5"/>
  <c r="F263" i="5"/>
  <c r="F262" i="5"/>
  <c r="F261" i="5"/>
  <c r="E260" i="5"/>
  <c r="D1264" i="1" s="1"/>
  <c r="H1264" i="1" s="1"/>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E135" i="5"/>
  <c r="D1140" i="1"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79" i="1" s="1"/>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G225" i="9" s="1"/>
  <c r="E225" i="9" s="1"/>
  <c r="B225" i="9" s="1"/>
  <c r="D431" i="4"/>
  <c r="F428" i="4"/>
  <c r="E428" i="4"/>
  <c r="D423" i="1" s="1"/>
  <c r="D428" i="4"/>
  <c r="E427" i="4"/>
  <c r="D427" i="4"/>
  <c r="E426" i="4"/>
  <c r="D426" i="4"/>
  <c r="F421" i="4"/>
  <c r="F420" i="4"/>
  <c r="F419" i="4"/>
  <c r="F416" i="4"/>
  <c r="F415" i="4"/>
  <c r="F414" i="4"/>
  <c r="F413" i="4"/>
  <c r="E412" i="4"/>
  <c r="D412" i="4"/>
  <c r="F412" i="4" s="1"/>
  <c r="F411" i="4"/>
  <c r="E410" i="4"/>
  <c r="D410" i="4"/>
  <c r="F410" i="4" s="1"/>
  <c r="F409" i="4"/>
  <c r="F408" i="4"/>
  <c r="E407" i="4"/>
  <c r="D407" i="4"/>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3" i="1" s="1"/>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D265" i="1" s="1"/>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F231" i="4"/>
  <c r="E231" i="4"/>
  <c r="E230" i="4" s="1"/>
  <c r="D226" i="1" s="1"/>
  <c r="D231" i="4"/>
  <c r="F229" i="4"/>
  <c r="F228" i="4"/>
  <c r="F227" i="4"/>
  <c r="F226" i="4"/>
  <c r="E225" i="4"/>
  <c r="D225" i="4"/>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D134" i="4"/>
  <c r="F133" i="4"/>
  <c r="F132" i="4"/>
  <c r="F131" i="4"/>
  <c r="F130" i="4"/>
  <c r="E129" i="4"/>
  <c r="F129" i="4" s="1"/>
  <c r="D129" i="4"/>
  <c r="F128" i="4"/>
  <c r="F127" i="4"/>
  <c r="E126" i="4"/>
  <c r="D126" i="4"/>
  <c r="E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D78" i="1" s="1"/>
  <c r="H78" i="1" s="1"/>
  <c r="D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G1683" i="1" s="1"/>
  <c r="C1682" i="1"/>
  <c r="H1682"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C1620" i="1"/>
  <c r="H1619" i="1"/>
  <c r="C1619" i="1"/>
  <c r="G1619" i="1" s="1"/>
  <c r="H1618" i="1"/>
  <c r="G1618" i="1"/>
  <c r="C1618" i="1"/>
  <c r="C1617" i="1"/>
  <c r="C1616" i="1"/>
  <c r="H1615" i="1"/>
  <c r="C1615" i="1"/>
  <c r="G1615" i="1" s="1"/>
  <c r="H1614" i="1"/>
  <c r="G1614" i="1"/>
  <c r="C1614" i="1"/>
  <c r="C1613" i="1"/>
  <c r="C1612" i="1"/>
  <c r="H1611" i="1"/>
  <c r="C1611" i="1"/>
  <c r="G1611" i="1" s="1"/>
  <c r="H1610" i="1"/>
  <c r="G1610" i="1"/>
  <c r="C1610" i="1"/>
  <c r="C1609" i="1"/>
  <c r="C1608" i="1"/>
  <c r="H1607" i="1"/>
  <c r="C1607" i="1"/>
  <c r="G1607" i="1" s="1"/>
  <c r="C1606" i="1"/>
  <c r="H1606" i="1" s="1"/>
  <c r="C1605" i="1"/>
  <c r="C1604" i="1"/>
  <c r="C1603" i="1"/>
  <c r="G1603" i="1" s="1"/>
  <c r="C1601" i="1"/>
  <c r="C1600" i="1"/>
  <c r="H1599" i="1"/>
  <c r="C1599" i="1"/>
  <c r="G1599" i="1" s="1"/>
  <c r="H1598" i="1"/>
  <c r="G1598" i="1"/>
  <c r="C1598" i="1"/>
  <c r="C1597" i="1"/>
  <c r="C1596" i="1"/>
  <c r="H1595" i="1"/>
  <c r="C1595" i="1"/>
  <c r="G1595" i="1" s="1"/>
  <c r="G1594" i="1"/>
  <c r="C1594" i="1"/>
  <c r="H1594" i="1" s="1"/>
  <c r="C1593" i="1"/>
  <c r="C1592" i="1"/>
  <c r="H1591" i="1"/>
  <c r="C1591" i="1"/>
  <c r="G1591" i="1" s="1"/>
  <c r="H1590" i="1"/>
  <c r="G1590" i="1"/>
  <c r="C1590" i="1"/>
  <c r="C1589" i="1"/>
  <c r="C1588" i="1"/>
  <c r="H1587" i="1"/>
  <c r="C1587" i="1"/>
  <c r="G1587" i="1" s="1"/>
  <c r="C1586" i="1"/>
  <c r="H1586" i="1" s="1"/>
  <c r="C1585" i="1"/>
  <c r="C1584" i="1"/>
  <c r="H1582" i="1"/>
  <c r="G1582" i="1"/>
  <c r="C1582" i="1"/>
  <c r="D1581" i="1"/>
  <c r="C1581" i="1"/>
  <c r="J1580" i="1"/>
  <c r="D1580" i="1"/>
  <c r="C1580" i="1"/>
  <c r="D1579" i="1"/>
  <c r="C1579" i="1"/>
  <c r="J1578" i="1"/>
  <c r="D1578" i="1"/>
  <c r="C1578" i="1"/>
  <c r="G1577" i="1"/>
  <c r="D1577" i="1"/>
  <c r="H1577" i="1" s="1"/>
  <c r="C1577" i="1"/>
  <c r="H1576" i="1"/>
  <c r="D1576" i="1"/>
  <c r="C1576" i="1"/>
  <c r="J1575" i="1"/>
  <c r="G1575" i="1"/>
  <c r="I1575" i="1" s="1"/>
  <c r="D1575" i="1"/>
  <c r="H1575" i="1" s="1"/>
  <c r="C1575" i="1"/>
  <c r="H1574" i="1"/>
  <c r="D1574" i="1"/>
  <c r="C1574" i="1"/>
  <c r="J1573" i="1"/>
  <c r="G1573" i="1"/>
  <c r="I1573" i="1" s="1"/>
  <c r="D1573" i="1"/>
  <c r="H1573" i="1" s="1"/>
  <c r="C1573" i="1"/>
  <c r="G1572" i="1"/>
  <c r="D1572" i="1"/>
  <c r="H1572" i="1" s="1"/>
  <c r="C1572" i="1"/>
  <c r="D1571" i="1"/>
  <c r="C1571" i="1"/>
  <c r="D1570" i="1"/>
  <c r="C1570" i="1"/>
  <c r="G1569" i="1"/>
  <c r="D1569" i="1"/>
  <c r="C1569" i="1"/>
  <c r="H1568" i="1"/>
  <c r="D1568" i="1"/>
  <c r="C1568" i="1"/>
  <c r="D1567" i="1"/>
  <c r="C1567" i="1"/>
  <c r="D1566" i="1"/>
  <c r="C1566" i="1"/>
  <c r="G1565" i="1"/>
  <c r="D1565" i="1"/>
  <c r="C1565" i="1"/>
  <c r="H1564" i="1"/>
  <c r="D1564" i="1"/>
  <c r="C1564" i="1"/>
  <c r="D1563" i="1"/>
  <c r="C1563" i="1"/>
  <c r="J1562" i="1"/>
  <c r="D1562" i="1"/>
  <c r="C1562" i="1"/>
  <c r="D1561" i="1"/>
  <c r="C1561" i="1"/>
  <c r="D1560" i="1"/>
  <c r="C1560" i="1"/>
  <c r="D1559" i="1"/>
  <c r="C1559" i="1"/>
  <c r="D1558" i="1"/>
  <c r="C1558" i="1"/>
  <c r="J1558" i="1" s="1"/>
  <c r="D1557" i="1"/>
  <c r="C1557" i="1"/>
  <c r="D1556" i="1"/>
  <c r="D1555" i="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D1542" i="1"/>
  <c r="J1542" i="1" s="1"/>
  <c r="C1542" i="1"/>
  <c r="D1541" i="1"/>
  <c r="C1541" i="1"/>
  <c r="D1540" i="1"/>
  <c r="C1540" i="1"/>
  <c r="C1539"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C1526" i="1"/>
  <c r="C1525" i="1"/>
  <c r="D1524" i="1"/>
  <c r="C1524" i="1"/>
  <c r="D1523" i="1"/>
  <c r="C1523" i="1"/>
  <c r="G1522" i="1"/>
  <c r="D1522" i="1"/>
  <c r="C1522" i="1"/>
  <c r="H1522" i="1" s="1"/>
  <c r="G1521" i="1"/>
  <c r="D1521" i="1"/>
  <c r="C1521" i="1"/>
  <c r="H1521" i="1" s="1"/>
  <c r="D1520" i="1"/>
  <c r="C1520" i="1"/>
  <c r="D1519" i="1"/>
  <c r="C1519" i="1"/>
  <c r="G1518" i="1"/>
  <c r="D1518" i="1"/>
  <c r="C1518" i="1"/>
  <c r="H1518" i="1" s="1"/>
  <c r="G1517" i="1"/>
  <c r="D1517" i="1"/>
  <c r="C1517" i="1"/>
  <c r="H1517" i="1" s="1"/>
  <c r="D1516" i="1"/>
  <c r="C1516" i="1"/>
  <c r="D1515" i="1"/>
  <c r="C1515" i="1"/>
  <c r="C1514" i="1"/>
  <c r="G1513" i="1"/>
  <c r="D1513" i="1"/>
  <c r="C1513" i="1"/>
  <c r="H1513" i="1" s="1"/>
  <c r="D1512" i="1"/>
  <c r="C1512" i="1"/>
  <c r="D1511" i="1"/>
  <c r="C1511" i="1"/>
  <c r="G1509" i="1"/>
  <c r="D1509" i="1"/>
  <c r="C1509" i="1"/>
  <c r="H1509" i="1" s="1"/>
  <c r="D1508" i="1"/>
  <c r="C1508" i="1"/>
  <c r="D1507" i="1"/>
  <c r="C1507" i="1"/>
  <c r="G1506" i="1"/>
  <c r="D1506" i="1"/>
  <c r="C1506" i="1"/>
  <c r="H1506" i="1" s="1"/>
  <c r="G1505" i="1"/>
  <c r="D1505" i="1"/>
  <c r="C1505" i="1"/>
  <c r="H1505" i="1" s="1"/>
  <c r="D1504" i="1"/>
  <c r="C1504" i="1"/>
  <c r="D1503" i="1"/>
  <c r="C1503" i="1"/>
  <c r="G1502" i="1"/>
  <c r="D1502" i="1"/>
  <c r="C1502" i="1"/>
  <c r="H1502" i="1" s="1"/>
  <c r="G1501" i="1"/>
  <c r="D1501" i="1"/>
  <c r="C1501" i="1"/>
  <c r="H1501" i="1" s="1"/>
  <c r="D1500" i="1"/>
  <c r="C1500" i="1"/>
  <c r="D1499" i="1"/>
  <c r="C1499" i="1"/>
  <c r="G1498" i="1"/>
  <c r="D1498" i="1"/>
  <c r="C1498" i="1"/>
  <c r="H1498" i="1" s="1"/>
  <c r="G1497" i="1"/>
  <c r="D1497" i="1"/>
  <c r="C1497" i="1"/>
  <c r="H1497" i="1" s="1"/>
  <c r="D1496" i="1"/>
  <c r="C1496" i="1"/>
  <c r="D1495" i="1"/>
  <c r="C1495" i="1"/>
  <c r="G1494" i="1"/>
  <c r="D1494" i="1"/>
  <c r="C1494" i="1"/>
  <c r="H1494" i="1" s="1"/>
  <c r="G1493" i="1"/>
  <c r="D1493" i="1"/>
  <c r="C1493" i="1"/>
  <c r="H1493" i="1" s="1"/>
  <c r="D1492" i="1"/>
  <c r="C1492" i="1"/>
  <c r="D1491" i="1"/>
  <c r="C1491" i="1"/>
  <c r="G1490" i="1"/>
  <c r="D1490" i="1"/>
  <c r="C1490" i="1"/>
  <c r="H1490" i="1" s="1"/>
  <c r="G1489" i="1"/>
  <c r="D1489" i="1"/>
  <c r="C1489" i="1"/>
  <c r="H1489" i="1" s="1"/>
  <c r="D1488" i="1"/>
  <c r="C1488" i="1"/>
  <c r="D1487" i="1"/>
  <c r="C1487" i="1"/>
  <c r="G1486" i="1"/>
  <c r="D1486" i="1"/>
  <c r="C1486" i="1"/>
  <c r="H1486" i="1" s="1"/>
  <c r="D1484" i="1"/>
  <c r="C1484" i="1"/>
  <c r="H1483" i="1"/>
  <c r="D1483" i="1"/>
  <c r="C1483" i="1"/>
  <c r="G1483" i="1" s="1"/>
  <c r="H1482" i="1"/>
  <c r="D1482" i="1"/>
  <c r="C1482" i="1"/>
  <c r="G1482" i="1" s="1"/>
  <c r="D1481" i="1"/>
  <c r="C1481" i="1"/>
  <c r="D1480" i="1"/>
  <c r="C1480" i="1"/>
  <c r="H1479" i="1"/>
  <c r="D1479" i="1"/>
  <c r="C1479" i="1"/>
  <c r="G1479" i="1" s="1"/>
  <c r="H1478" i="1"/>
  <c r="D1478" i="1"/>
  <c r="C1478" i="1"/>
  <c r="G1478" i="1" s="1"/>
  <c r="D1477" i="1"/>
  <c r="C1477" i="1"/>
  <c r="D1476" i="1"/>
  <c r="C1476" i="1"/>
  <c r="H1475" i="1"/>
  <c r="D1475" i="1"/>
  <c r="C1475" i="1"/>
  <c r="G1475" i="1" s="1"/>
  <c r="H1474" i="1"/>
  <c r="D1474" i="1"/>
  <c r="C1474" i="1"/>
  <c r="G1474" i="1" s="1"/>
  <c r="D1473" i="1"/>
  <c r="C1473" i="1"/>
  <c r="D1472" i="1"/>
  <c r="C1472" i="1"/>
  <c r="H1471" i="1"/>
  <c r="D1471" i="1"/>
  <c r="C1471" i="1"/>
  <c r="G1471" i="1" s="1"/>
  <c r="H1470" i="1"/>
  <c r="D1470" i="1"/>
  <c r="C1470" i="1"/>
  <c r="G1470" i="1" s="1"/>
  <c r="D1469" i="1"/>
  <c r="C1469" i="1"/>
  <c r="D1468" i="1"/>
  <c r="C1468" i="1"/>
  <c r="H1467" i="1"/>
  <c r="D1467" i="1"/>
  <c r="C1467" i="1"/>
  <c r="G1467" i="1" s="1"/>
  <c r="H1466" i="1"/>
  <c r="D1466" i="1"/>
  <c r="C1466" i="1"/>
  <c r="G1466" i="1" s="1"/>
  <c r="D1465" i="1"/>
  <c r="C1465" i="1"/>
  <c r="D1464" i="1"/>
  <c r="C1464" i="1"/>
  <c r="H1463" i="1"/>
  <c r="D1463" i="1"/>
  <c r="C1463" i="1"/>
  <c r="G1463" i="1" s="1"/>
  <c r="H1462" i="1"/>
  <c r="D1462" i="1"/>
  <c r="C1462" i="1"/>
  <c r="G1462" i="1" s="1"/>
  <c r="D1461" i="1"/>
  <c r="C1461" i="1"/>
  <c r="D1460" i="1"/>
  <c r="C1460" i="1"/>
  <c r="H1459" i="1"/>
  <c r="D1459" i="1"/>
  <c r="C1459" i="1"/>
  <c r="G1459" i="1" s="1"/>
  <c r="H1458" i="1"/>
  <c r="D1458" i="1"/>
  <c r="C1458" i="1"/>
  <c r="G1458" i="1" s="1"/>
  <c r="D1457" i="1"/>
  <c r="C1457" i="1"/>
  <c r="D1456" i="1"/>
  <c r="C1456" i="1"/>
  <c r="H1455" i="1"/>
  <c r="D1455" i="1"/>
  <c r="C1455" i="1"/>
  <c r="G1455" i="1" s="1"/>
  <c r="H1454" i="1"/>
  <c r="D1454" i="1"/>
  <c r="C1454" i="1"/>
  <c r="G1454" i="1" s="1"/>
  <c r="D1453" i="1"/>
  <c r="C1453" i="1"/>
  <c r="D1452" i="1"/>
  <c r="C1452" i="1"/>
  <c r="H1451" i="1"/>
  <c r="D1451" i="1"/>
  <c r="C1451" i="1"/>
  <c r="G1451" i="1" s="1"/>
  <c r="H1450" i="1"/>
  <c r="D1450" i="1"/>
  <c r="C1450" i="1"/>
  <c r="G1450" i="1" s="1"/>
  <c r="D1449" i="1"/>
  <c r="C1449" i="1"/>
  <c r="D1448" i="1"/>
  <c r="C1448" i="1"/>
  <c r="H1447" i="1"/>
  <c r="D1447" i="1"/>
  <c r="C1447" i="1"/>
  <c r="G1447" i="1" s="1"/>
  <c r="H1446" i="1"/>
  <c r="D1446" i="1"/>
  <c r="C1446" i="1"/>
  <c r="G1446" i="1" s="1"/>
  <c r="D1445" i="1"/>
  <c r="C1445" i="1"/>
  <c r="D1444" i="1"/>
  <c r="C1444" i="1"/>
  <c r="H1443" i="1"/>
  <c r="D1443" i="1"/>
  <c r="C1443" i="1"/>
  <c r="G1443" i="1" s="1"/>
  <c r="H1442" i="1"/>
  <c r="D1442" i="1"/>
  <c r="C1442" i="1"/>
  <c r="G1442" i="1" s="1"/>
  <c r="D1441" i="1"/>
  <c r="C1441" i="1"/>
  <c r="D1440" i="1"/>
  <c r="C1440" i="1"/>
  <c r="H1439" i="1"/>
  <c r="D1439" i="1"/>
  <c r="C1439" i="1"/>
  <c r="G1439" i="1" s="1"/>
  <c r="H1438" i="1"/>
  <c r="D1438" i="1"/>
  <c r="C1438" i="1"/>
  <c r="G1438" i="1" s="1"/>
  <c r="D1437" i="1"/>
  <c r="C1437" i="1"/>
  <c r="D1436" i="1"/>
  <c r="C1436" i="1"/>
  <c r="D1435" i="1"/>
  <c r="H1434" i="1"/>
  <c r="D1434" i="1"/>
  <c r="C1434" i="1"/>
  <c r="G1434" i="1" s="1"/>
  <c r="D1433" i="1"/>
  <c r="C1433" i="1"/>
  <c r="D1432" i="1"/>
  <c r="H1430" i="1"/>
  <c r="D1430" i="1"/>
  <c r="C1430" i="1"/>
  <c r="G1430" i="1" s="1"/>
  <c r="D1429" i="1"/>
  <c r="C1429" i="1"/>
  <c r="G1429" i="1" s="1"/>
  <c r="D1428" i="1"/>
  <c r="C1428" i="1"/>
  <c r="G1428" i="1" s="1"/>
  <c r="H1427" i="1"/>
  <c r="D1427" i="1"/>
  <c r="C1427" i="1"/>
  <c r="G1427" i="1" s="1"/>
  <c r="H1426" i="1"/>
  <c r="D1426" i="1"/>
  <c r="C1426" i="1"/>
  <c r="G1426" i="1" s="1"/>
  <c r="D1425" i="1"/>
  <c r="C1425" i="1"/>
  <c r="G1425" i="1" s="1"/>
  <c r="H1424" i="1"/>
  <c r="G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C1418" i="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C1402" i="1"/>
  <c r="C1401" i="1"/>
  <c r="H1400" i="1"/>
  <c r="D1400" i="1"/>
  <c r="C1400" i="1"/>
  <c r="G1400" i="1" s="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H1388" i="1"/>
  <c r="D1388" i="1"/>
  <c r="C1388" i="1"/>
  <c r="D1387" i="1"/>
  <c r="C1387" i="1"/>
  <c r="G1387" i="1" s="1"/>
  <c r="D1386" i="1"/>
  <c r="C1386" i="1"/>
  <c r="D1385" i="1"/>
  <c r="C1385" i="1"/>
  <c r="G1385" i="1" s="1"/>
  <c r="D1384" i="1"/>
  <c r="C1384" i="1"/>
  <c r="D1383" i="1"/>
  <c r="C1383" i="1"/>
  <c r="D1382" i="1"/>
  <c r="C1382" i="1"/>
  <c r="H1381" i="1"/>
  <c r="D1381" i="1"/>
  <c r="C1381" i="1"/>
  <c r="G1381" i="1" s="1"/>
  <c r="H1380" i="1"/>
  <c r="D1380" i="1"/>
  <c r="C1380" i="1"/>
  <c r="G1380" i="1" s="1"/>
  <c r="D1379" i="1"/>
  <c r="C1379" i="1"/>
  <c r="G1379" i="1" s="1"/>
  <c r="D1378" i="1"/>
  <c r="C1378" i="1"/>
  <c r="G1378" i="1" s="1"/>
  <c r="H1377" i="1"/>
  <c r="D1377" i="1"/>
  <c r="C1377" i="1"/>
  <c r="G1377" i="1" s="1"/>
  <c r="H1376" i="1"/>
  <c r="D1376" i="1"/>
  <c r="C1376" i="1"/>
  <c r="G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H1360" i="1"/>
  <c r="D1360" i="1"/>
  <c r="C1360" i="1"/>
  <c r="G1360" i="1" s="1"/>
  <c r="D1359" i="1"/>
  <c r="C1359" i="1"/>
  <c r="G1359" i="1" s="1"/>
  <c r="D1358" i="1"/>
  <c r="C1358" i="1"/>
  <c r="G1358" i="1" s="1"/>
  <c r="H1357" i="1"/>
  <c r="D1357" i="1"/>
  <c r="C1357" i="1"/>
  <c r="G1357" i="1" s="1"/>
  <c r="H1356" i="1"/>
  <c r="D1356" i="1"/>
  <c r="C1356" i="1"/>
  <c r="G1356" i="1" s="1"/>
  <c r="D1355" i="1"/>
  <c r="C1355" i="1"/>
  <c r="G1355" i="1" s="1"/>
  <c r="D1354" i="1"/>
  <c r="C1354" i="1"/>
  <c r="G1354" i="1" s="1"/>
  <c r="H1353" i="1"/>
  <c r="D1353" i="1"/>
  <c r="C1353" i="1"/>
  <c r="G1353" i="1" s="1"/>
  <c r="H1352" i="1"/>
  <c r="D1352" i="1"/>
  <c r="C1352" i="1"/>
  <c r="G1352" i="1" s="1"/>
  <c r="D1351" i="1"/>
  <c r="C1351" i="1"/>
  <c r="G1351" i="1" s="1"/>
  <c r="D1350" i="1"/>
  <c r="C1350" i="1"/>
  <c r="G1350" i="1" s="1"/>
  <c r="H1349" i="1"/>
  <c r="D1349" i="1"/>
  <c r="C1349" i="1"/>
  <c r="G1349" i="1" s="1"/>
  <c r="H1348" i="1"/>
  <c r="D1348" i="1"/>
  <c r="C1348" i="1"/>
  <c r="G1348" i="1" s="1"/>
  <c r="D1347" i="1"/>
  <c r="C1347" i="1"/>
  <c r="G1347" i="1" s="1"/>
  <c r="D1346" i="1"/>
  <c r="C1346" i="1"/>
  <c r="G1346" i="1" s="1"/>
  <c r="H1345" i="1"/>
  <c r="D1345" i="1"/>
  <c r="C1345" i="1"/>
  <c r="G1345" i="1" s="1"/>
  <c r="H1344" i="1"/>
  <c r="D1344" i="1"/>
  <c r="C1344" i="1"/>
  <c r="G1344" i="1" s="1"/>
  <c r="D1343" i="1"/>
  <c r="C1343" i="1"/>
  <c r="G1343" i="1" s="1"/>
  <c r="D1342" i="1"/>
  <c r="C1342" i="1"/>
  <c r="G1342" i="1" s="1"/>
  <c r="H1341" i="1"/>
  <c r="D1341" i="1"/>
  <c r="C1341" i="1"/>
  <c r="G1341" i="1" s="1"/>
  <c r="D1340" i="1"/>
  <c r="C1340" i="1"/>
  <c r="D1339" i="1"/>
  <c r="C1339" i="1"/>
  <c r="G1339" i="1" s="1"/>
  <c r="D1338" i="1"/>
  <c r="C1338" i="1"/>
  <c r="G1338" i="1" s="1"/>
  <c r="H1337" i="1"/>
  <c r="D1337" i="1"/>
  <c r="C1337" i="1"/>
  <c r="G1337" i="1" s="1"/>
  <c r="H1336" i="1"/>
  <c r="D1336" i="1"/>
  <c r="C1336" i="1"/>
  <c r="G1336" i="1" s="1"/>
  <c r="D1335" i="1"/>
  <c r="C1335" i="1"/>
  <c r="G1335" i="1" s="1"/>
  <c r="D1334" i="1"/>
  <c r="C1334" i="1"/>
  <c r="G1334" i="1" s="1"/>
  <c r="H1333" i="1"/>
  <c r="D1333" i="1"/>
  <c r="C1333" i="1"/>
  <c r="G1333" i="1" s="1"/>
  <c r="H1332" i="1"/>
  <c r="D1332" i="1"/>
  <c r="C1332" i="1"/>
  <c r="G1332" i="1" s="1"/>
  <c r="D1331" i="1"/>
  <c r="C1331" i="1"/>
  <c r="G1331" i="1" s="1"/>
  <c r="D1330" i="1"/>
  <c r="C1330" i="1"/>
  <c r="G1330" i="1" s="1"/>
  <c r="H1329" i="1"/>
  <c r="D1329" i="1"/>
  <c r="C1329" i="1"/>
  <c r="G1329" i="1" s="1"/>
  <c r="H1328" i="1"/>
  <c r="D1328" i="1"/>
  <c r="C1328" i="1"/>
  <c r="G1328" i="1" s="1"/>
  <c r="D1327" i="1"/>
  <c r="C1327" i="1"/>
  <c r="G1327" i="1" s="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D1316" i="1"/>
  <c r="C1316" i="1"/>
  <c r="D1315" i="1"/>
  <c r="C1315" i="1"/>
  <c r="G1315" i="1" s="1"/>
  <c r="D1314" i="1"/>
  <c r="C1314" i="1"/>
  <c r="G1314" i="1" s="1"/>
  <c r="H1313" i="1"/>
  <c r="D1313" i="1"/>
  <c r="C1313" i="1"/>
  <c r="G1313" i="1" s="1"/>
  <c r="H1312" i="1"/>
  <c r="D1312" i="1"/>
  <c r="C1312" i="1"/>
  <c r="G1312" i="1" s="1"/>
  <c r="D1311" i="1"/>
  <c r="C1311" i="1"/>
  <c r="D1310" i="1"/>
  <c r="C1310" i="1"/>
  <c r="G1310" i="1" s="1"/>
  <c r="H1309" i="1"/>
  <c r="D1309" i="1"/>
  <c r="C1309" i="1"/>
  <c r="G1309" i="1" s="1"/>
  <c r="H1308" i="1"/>
  <c r="D1308" i="1"/>
  <c r="C1308" i="1"/>
  <c r="G1308" i="1" s="1"/>
  <c r="D1307" i="1"/>
  <c r="C1307" i="1"/>
  <c r="G1307" i="1" s="1"/>
  <c r="D1306" i="1"/>
  <c r="C1306" i="1"/>
  <c r="H1305" i="1"/>
  <c r="D1305" i="1"/>
  <c r="C1305" i="1"/>
  <c r="H1304" i="1"/>
  <c r="D1304" i="1"/>
  <c r="C1304" i="1"/>
  <c r="G1304" i="1" s="1"/>
  <c r="D1303" i="1"/>
  <c r="C1303" i="1"/>
  <c r="G1303" i="1" s="1"/>
  <c r="D1302" i="1"/>
  <c r="C1302" i="1"/>
  <c r="G1302" i="1" s="1"/>
  <c r="H1301" i="1"/>
  <c r="D1301" i="1"/>
  <c r="C1301" i="1"/>
  <c r="G1301" i="1" s="1"/>
  <c r="H1300" i="1"/>
  <c r="D1300" i="1"/>
  <c r="C1300" i="1"/>
  <c r="G1300" i="1" s="1"/>
  <c r="D1299" i="1"/>
  <c r="C1299" i="1"/>
  <c r="G1299" i="1" s="1"/>
  <c r="D1298" i="1"/>
  <c r="C1298" i="1"/>
  <c r="G1298" i="1" s="1"/>
  <c r="H1297" i="1"/>
  <c r="D1297" i="1"/>
  <c r="C1297" i="1"/>
  <c r="G1297" i="1" s="1"/>
  <c r="H1296" i="1"/>
  <c r="D1296" i="1"/>
  <c r="C1296" i="1"/>
  <c r="G1296" i="1" s="1"/>
  <c r="D1295" i="1"/>
  <c r="C1295" i="1"/>
  <c r="G1295" i="1" s="1"/>
  <c r="D1294" i="1"/>
  <c r="C1294" i="1"/>
  <c r="G1294" i="1" s="1"/>
  <c r="H1293" i="1"/>
  <c r="D1293" i="1"/>
  <c r="C1293" i="1"/>
  <c r="G1293" i="1" s="1"/>
  <c r="H1292" i="1"/>
  <c r="D1292" i="1"/>
  <c r="C1292" i="1"/>
  <c r="G1292" i="1" s="1"/>
  <c r="D1291" i="1"/>
  <c r="C1291" i="1"/>
  <c r="G1291" i="1" s="1"/>
  <c r="D1290" i="1"/>
  <c r="C1290" i="1"/>
  <c r="G1290" i="1" s="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G1283" i="1" s="1"/>
  <c r="D1282" i="1"/>
  <c r="C1282" i="1"/>
  <c r="G1282" i="1" s="1"/>
  <c r="C1281" i="1"/>
  <c r="H1280" i="1"/>
  <c r="D1280" i="1"/>
  <c r="C1280" i="1"/>
  <c r="G1280" i="1" s="1"/>
  <c r="D1279" i="1"/>
  <c r="C1279" i="1"/>
  <c r="G1279" i="1" s="1"/>
  <c r="H1277" i="1"/>
  <c r="D1277" i="1"/>
  <c r="C1277" i="1"/>
  <c r="G1277" i="1" s="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D1265" i="1"/>
  <c r="H1265" i="1" s="1"/>
  <c r="C1265" i="1"/>
  <c r="C1264" i="1"/>
  <c r="D1263" i="1"/>
  <c r="C1263" i="1"/>
  <c r="D1262" i="1"/>
  <c r="C1262" i="1"/>
  <c r="G1262" i="1" s="1"/>
  <c r="D1261" i="1"/>
  <c r="H1261" i="1" s="1"/>
  <c r="C1261" i="1"/>
  <c r="H1260" i="1"/>
  <c r="D1260" i="1"/>
  <c r="C1260" i="1"/>
  <c r="G1260" i="1" s="1"/>
  <c r="H1258" i="1"/>
  <c r="G1258" i="1"/>
  <c r="D1258" i="1"/>
  <c r="C1258" i="1"/>
  <c r="H1257" i="1"/>
  <c r="G1257" i="1"/>
  <c r="D1257" i="1"/>
  <c r="C1257" i="1"/>
  <c r="C1256" i="1"/>
  <c r="G1254" i="1"/>
  <c r="D1254" i="1"/>
  <c r="C1254" i="1"/>
  <c r="H1254" i="1" s="1"/>
  <c r="G1253" i="1"/>
  <c r="D1253" i="1"/>
  <c r="C1253" i="1"/>
  <c r="H1253" i="1" s="1"/>
  <c r="G1252" i="1"/>
  <c r="D1252" i="1"/>
  <c r="C1252" i="1"/>
  <c r="H1252" i="1" s="1"/>
  <c r="D1251" i="1"/>
  <c r="G1251" i="1" s="1"/>
  <c r="C1251" i="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G1179" i="1" s="1"/>
  <c r="C1179" i="1"/>
  <c r="G1178" i="1"/>
  <c r="D1178" i="1"/>
  <c r="C1178" i="1"/>
  <c r="H1178" i="1" s="1"/>
  <c r="G1177" i="1"/>
  <c r="D1177" i="1"/>
  <c r="C1177" i="1"/>
  <c r="H1177" i="1" s="1"/>
  <c r="G1176" i="1"/>
  <c r="D1176" i="1"/>
  <c r="C1176" i="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D1169" i="1"/>
  <c r="G1169" i="1" s="1"/>
  <c r="C1169" i="1"/>
  <c r="H1169" i="1" s="1"/>
  <c r="D1168" i="1"/>
  <c r="G1168" i="1" s="1"/>
  <c r="C1168" i="1"/>
  <c r="G1167" i="1"/>
  <c r="D1167" i="1"/>
  <c r="C1167" i="1"/>
  <c r="H1167" i="1" s="1"/>
  <c r="D1166" i="1"/>
  <c r="G1166" i="1" s="1"/>
  <c r="C1166" i="1"/>
  <c r="G1165" i="1"/>
  <c r="D1165" i="1"/>
  <c r="C1165" i="1"/>
  <c r="H1165" i="1" s="1"/>
  <c r="D1164" i="1"/>
  <c r="G1164" i="1" s="1"/>
  <c r="C1164" i="1"/>
  <c r="G1163" i="1"/>
  <c r="D1163" i="1"/>
  <c r="C1163" i="1"/>
  <c r="H1163" i="1" s="1"/>
  <c r="D1162" i="1"/>
  <c r="G1162" i="1" s="1"/>
  <c r="C1162" i="1"/>
  <c r="G1161" i="1"/>
  <c r="D1161" i="1"/>
  <c r="C1161" i="1"/>
  <c r="H1161" i="1" s="1"/>
  <c r="G1160" i="1"/>
  <c r="D1160" i="1"/>
  <c r="C1160" i="1"/>
  <c r="G1159" i="1"/>
  <c r="D1159" i="1"/>
  <c r="C1159" i="1"/>
  <c r="H1159" i="1" s="1"/>
  <c r="D1158" i="1"/>
  <c r="G1158" i="1" s="1"/>
  <c r="C1158" i="1"/>
  <c r="D1157" i="1"/>
  <c r="G1157" i="1" s="1"/>
  <c r="C1157" i="1"/>
  <c r="H1157" i="1" s="1"/>
  <c r="G1156" i="1"/>
  <c r="D1156" i="1"/>
  <c r="C1156" i="1"/>
  <c r="D1155" i="1"/>
  <c r="G1155" i="1" s="1"/>
  <c r="C1155" i="1"/>
  <c r="D1154" i="1"/>
  <c r="G1154" i="1" s="1"/>
  <c r="C1154" i="1"/>
  <c r="D1153" i="1"/>
  <c r="G1153" i="1" s="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G1139" i="1" s="1"/>
  <c r="D1138" i="1"/>
  <c r="C1138" i="1"/>
  <c r="G1138" i="1" s="1"/>
  <c r="H1137" i="1"/>
  <c r="D1137" i="1"/>
  <c r="C1137" i="1"/>
  <c r="G1137" i="1" s="1"/>
  <c r="H1136" i="1"/>
  <c r="D1136" i="1"/>
  <c r="C1136" i="1"/>
  <c r="G1136" i="1" s="1"/>
  <c r="D1135" i="1"/>
  <c r="C1135" i="1"/>
  <c r="G1135" i="1" s="1"/>
  <c r="D1134" i="1"/>
  <c r="C1134" i="1"/>
  <c r="G1134" i="1" s="1"/>
  <c r="H1133" i="1"/>
  <c r="D1133" i="1"/>
  <c r="C1133" i="1"/>
  <c r="G1133" i="1" s="1"/>
  <c r="H1132" i="1"/>
  <c r="D1132" i="1"/>
  <c r="C1132" i="1"/>
  <c r="G1132" i="1" s="1"/>
  <c r="D1131" i="1"/>
  <c r="C1131" i="1"/>
  <c r="G1131" i="1" s="1"/>
  <c r="D1130" i="1"/>
  <c r="C1130" i="1"/>
  <c r="G1130" i="1" s="1"/>
  <c r="H1129" i="1"/>
  <c r="D1129" i="1"/>
  <c r="C1129" i="1"/>
  <c r="G1129" i="1" s="1"/>
  <c r="H1128" i="1"/>
  <c r="D1128" i="1"/>
  <c r="C1128" i="1"/>
  <c r="G1128" i="1" s="1"/>
  <c r="D1127" i="1"/>
  <c r="C1127" i="1"/>
  <c r="G1127" i="1" s="1"/>
  <c r="D1126" i="1"/>
  <c r="C1126" i="1"/>
  <c r="G1126" i="1" s="1"/>
  <c r="H1125" i="1"/>
  <c r="D1125" i="1"/>
  <c r="C1125" i="1"/>
  <c r="G1125" i="1" s="1"/>
  <c r="D1124" i="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H1112" i="1"/>
  <c r="D1112" i="1"/>
  <c r="C1112" i="1"/>
  <c r="G1112" i="1" s="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H1096" i="1"/>
  <c r="D1096" i="1"/>
  <c r="C1096" i="1"/>
  <c r="G1096" i="1" s="1"/>
  <c r="D1095" i="1"/>
  <c r="C1095" i="1"/>
  <c r="G1095" i="1" s="1"/>
  <c r="D1094" i="1"/>
  <c r="C1094" i="1"/>
  <c r="G1094" i="1" s="1"/>
  <c r="D1092" i="1"/>
  <c r="C1092" i="1"/>
  <c r="D1091" i="1"/>
  <c r="C1091" i="1"/>
  <c r="G1091" i="1" s="1"/>
  <c r="H1090" i="1"/>
  <c r="D1090" i="1"/>
  <c r="C1090" i="1"/>
  <c r="G1090" i="1" s="1"/>
  <c r="H1089" i="1"/>
  <c r="D1089" i="1"/>
  <c r="C1089" i="1"/>
  <c r="G1089" i="1" s="1"/>
  <c r="D1088" i="1"/>
  <c r="C1088" i="1"/>
  <c r="G1088" i="1" s="1"/>
  <c r="D1087" i="1"/>
  <c r="C1087" i="1"/>
  <c r="H1086" i="1"/>
  <c r="D1086" i="1"/>
  <c r="C1086" i="1"/>
  <c r="G1086" i="1" s="1"/>
  <c r="D1085" i="1"/>
  <c r="H1085" i="1" s="1"/>
  <c r="C1085" i="1"/>
  <c r="D1084" i="1"/>
  <c r="C1084" i="1"/>
  <c r="G1084" i="1" s="1"/>
  <c r="D1083" i="1"/>
  <c r="C1083" i="1"/>
  <c r="G1083" i="1" s="1"/>
  <c r="H1082" i="1"/>
  <c r="D1082" i="1"/>
  <c r="C1082" i="1"/>
  <c r="G1082" i="1" s="1"/>
  <c r="H1081" i="1"/>
  <c r="D1081" i="1"/>
  <c r="C1081" i="1"/>
  <c r="G1081" i="1" s="1"/>
  <c r="D1080" i="1"/>
  <c r="C1080" i="1"/>
  <c r="G1080" i="1" s="1"/>
  <c r="D1079" i="1"/>
  <c r="C1079" i="1"/>
  <c r="G1079" i="1" s="1"/>
  <c r="H1078" i="1"/>
  <c r="D1078" i="1"/>
  <c r="C1078" i="1"/>
  <c r="G1078" i="1" s="1"/>
  <c r="H1077" i="1"/>
  <c r="D1077" i="1"/>
  <c r="C1077" i="1"/>
  <c r="G1077" i="1" s="1"/>
  <c r="D1076" i="1"/>
  <c r="C1076" i="1"/>
  <c r="D1073" i="1"/>
  <c r="C1073" i="1"/>
  <c r="H1073" i="1" s="1"/>
  <c r="D1072" i="1"/>
  <c r="C1072" i="1"/>
  <c r="H1072" i="1" s="1"/>
  <c r="D1071" i="1"/>
  <c r="C1071" i="1"/>
  <c r="H1071" i="1" s="1"/>
  <c r="D1070" i="1"/>
  <c r="C1070" i="1"/>
  <c r="H1070" i="1" s="1"/>
  <c r="D1069" i="1"/>
  <c r="C1069" i="1"/>
  <c r="D1068" i="1"/>
  <c r="C1068" i="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D1059" i="1"/>
  <c r="C1059" i="1"/>
  <c r="D1058" i="1"/>
  <c r="C1058" i="1"/>
  <c r="H1058" i="1" s="1"/>
  <c r="D1057" i="1"/>
  <c r="C1057" i="1"/>
  <c r="D1056" i="1"/>
  <c r="C1056" i="1"/>
  <c r="H1056" i="1" s="1"/>
  <c r="D1055" i="1"/>
  <c r="C1055" i="1"/>
  <c r="D1054" i="1"/>
  <c r="C1054" i="1"/>
  <c r="H1054" i="1" s="1"/>
  <c r="D1053" i="1"/>
  <c r="C1053" i="1"/>
  <c r="H1053" i="1" s="1"/>
  <c r="D1052" i="1"/>
  <c r="C1052" i="1"/>
  <c r="D1051" i="1"/>
  <c r="C1051" i="1"/>
  <c r="H1051" i="1" s="1"/>
  <c r="D1050" i="1"/>
  <c r="C1050" i="1"/>
  <c r="D1049" i="1"/>
  <c r="C1049" i="1"/>
  <c r="H1049" i="1" s="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H1021" i="1" s="1"/>
  <c r="D1020" i="1"/>
  <c r="C1020" i="1"/>
  <c r="D1019" i="1"/>
  <c r="C1019" i="1"/>
  <c r="H1019" i="1" s="1"/>
  <c r="D1018" i="1"/>
  <c r="C1018" i="1"/>
  <c r="C1017" i="1"/>
  <c r="H1016" i="1"/>
  <c r="D1016" i="1"/>
  <c r="C1016" i="1"/>
  <c r="G1016" i="1" s="1"/>
  <c r="H1015" i="1"/>
  <c r="D1015" i="1"/>
  <c r="C1015" i="1"/>
  <c r="G1015" i="1" s="1"/>
  <c r="H1014" i="1"/>
  <c r="D1014" i="1"/>
  <c r="C1014" i="1"/>
  <c r="G1014" i="1" s="1"/>
  <c r="H1013" i="1"/>
  <c r="D1013" i="1"/>
  <c r="C1013" i="1"/>
  <c r="G1013"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D735" i="1"/>
  <c r="H735" i="1" s="1"/>
  <c r="C735" i="1"/>
  <c r="D734" i="1"/>
  <c r="H734" i="1" s="1"/>
  <c r="C734" i="1"/>
  <c r="D733" i="1"/>
  <c r="H733" i="1" s="1"/>
  <c r="C733" i="1"/>
  <c r="H732" i="1"/>
  <c r="G732" i="1"/>
  <c r="D732" i="1"/>
  <c r="C732" i="1"/>
  <c r="D731" i="1"/>
  <c r="H731" i="1" s="1"/>
  <c r="C731" i="1"/>
  <c r="D730" i="1"/>
  <c r="H730" i="1" s="1"/>
  <c r="C730" i="1"/>
  <c r="D729" i="1"/>
  <c r="H729" i="1" s="1"/>
  <c r="C729" i="1"/>
  <c r="D728" i="1"/>
  <c r="H728" i="1" s="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H648" i="1"/>
  <c r="D648" i="1"/>
  <c r="G648" i="1" s="1"/>
  <c r="C648" i="1"/>
  <c r="D647" i="1"/>
  <c r="G647" i="1" s="1"/>
  <c r="C647" i="1"/>
  <c r="D646" i="1"/>
  <c r="H646" i="1" s="1"/>
  <c r="C646" i="1"/>
  <c r="D645" i="1"/>
  <c r="H645" i="1" s="1"/>
  <c r="C645" i="1"/>
  <c r="H636" i="1"/>
  <c r="D636" i="1"/>
  <c r="G636" i="1" s="1"/>
  <c r="C636" i="1"/>
  <c r="H635" i="1"/>
  <c r="G635" i="1"/>
  <c r="D635" i="1"/>
  <c r="C635" i="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C479" i="1"/>
  <c r="H478" i="1"/>
  <c r="G478" i="1"/>
  <c r="D478" i="1"/>
  <c r="C478" i="1"/>
  <c r="H477" i="1"/>
  <c r="G477" i="1"/>
  <c r="D477" i="1"/>
  <c r="C477" i="1"/>
  <c r="H476" i="1"/>
  <c r="G476" i="1"/>
  <c r="D476" i="1"/>
  <c r="C476" i="1"/>
  <c r="H475" i="1"/>
  <c r="G475" i="1"/>
  <c r="D475" i="1"/>
  <c r="C475" i="1"/>
  <c r="H474" i="1"/>
  <c r="G474" i="1"/>
  <c r="D474" i="1"/>
  <c r="C474"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H423" i="1" s="1"/>
  <c r="D422" i="1"/>
  <c r="C422" i="1"/>
  <c r="H422" i="1" s="1"/>
  <c r="C421" i="1"/>
  <c r="H416" i="1"/>
  <c r="D416" i="1"/>
  <c r="C416" i="1"/>
  <c r="G416" i="1" s="1"/>
  <c r="H415" i="1"/>
  <c r="D415" i="1"/>
  <c r="C415" i="1"/>
  <c r="G415" i="1" s="1"/>
  <c r="H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C402" i="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D388" i="1"/>
  <c r="H388" i="1" s="1"/>
  <c r="C388" i="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H380" i="1"/>
  <c r="D380" i="1"/>
  <c r="C380" i="1"/>
  <c r="G380" i="1" s="1"/>
  <c r="H379" i="1"/>
  <c r="D379" i="1"/>
  <c r="C379" i="1"/>
  <c r="G379" i="1" s="1"/>
  <c r="H378" i="1"/>
  <c r="D378" i="1"/>
  <c r="C378" i="1"/>
  <c r="G378" i="1" s="1"/>
  <c r="H377" i="1"/>
  <c r="D377" i="1"/>
  <c r="C377" i="1"/>
  <c r="H376" i="1"/>
  <c r="D376" i="1"/>
  <c r="C376" i="1"/>
  <c r="G376" i="1" s="1"/>
  <c r="D375" i="1"/>
  <c r="H375" i="1" s="1"/>
  <c r="C375" i="1"/>
  <c r="D374" i="1"/>
  <c r="H374" i="1" s="1"/>
  <c r="C374" i="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6" i="1"/>
  <c r="D356" i="1"/>
  <c r="C356" i="1"/>
  <c r="G356" i="1" s="1"/>
  <c r="H354" i="1"/>
  <c r="G354" i="1"/>
  <c r="D354" i="1"/>
  <c r="C354" i="1"/>
  <c r="H353" i="1"/>
  <c r="G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H302" i="1"/>
  <c r="G302" i="1"/>
  <c r="D302" i="1"/>
  <c r="C302" i="1"/>
  <c r="H301" i="1"/>
  <c r="G301" i="1"/>
  <c r="D301" i="1"/>
  <c r="C301" i="1"/>
  <c r="D300" i="1"/>
  <c r="H300" i="1" s="1"/>
  <c r="C300" i="1"/>
  <c r="H299" i="1"/>
  <c r="G299" i="1"/>
  <c r="D299" i="1"/>
  <c r="C299" i="1"/>
  <c r="H298" i="1"/>
  <c r="G298" i="1"/>
  <c r="D298" i="1"/>
  <c r="C298" i="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H271" i="1"/>
  <c r="D271" i="1"/>
  <c r="C271" i="1"/>
  <c r="G271" i="1" s="1"/>
  <c r="D270" i="1"/>
  <c r="H270" i="1" s="1"/>
  <c r="C270" i="1"/>
  <c r="H268" i="1"/>
  <c r="G268" i="1"/>
  <c r="D268" i="1"/>
  <c r="C268" i="1"/>
  <c r="H267" i="1"/>
  <c r="G267" i="1"/>
  <c r="D267" i="1"/>
  <c r="C267" i="1"/>
  <c r="H266" i="1"/>
  <c r="G266" i="1"/>
  <c r="D266" i="1"/>
  <c r="C266" i="1"/>
  <c r="H265" i="1"/>
  <c r="G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C218"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C197" i="1"/>
  <c r="H197" i="1" s="1"/>
  <c r="D196" i="1"/>
  <c r="C196" i="1"/>
  <c r="H196" i="1" s="1"/>
  <c r="D195" i="1"/>
  <c r="C195" i="1"/>
  <c r="H195" i="1" s="1"/>
  <c r="D194" i="1"/>
  <c r="C194" i="1"/>
  <c r="H194" i="1" s="1"/>
  <c r="D193" i="1"/>
  <c r="C193" i="1"/>
  <c r="H193" i="1" s="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D179" i="1"/>
  <c r="C179" i="1"/>
  <c r="H179" i="1" s="1"/>
  <c r="D178" i="1"/>
  <c r="C178" i="1"/>
  <c r="H178" i="1" s="1"/>
  <c r="D177" i="1"/>
  <c r="C177" i="1"/>
  <c r="H177" i="1" s="1"/>
  <c r="D176" i="1"/>
  <c r="C176" i="1"/>
  <c r="H176" i="1" s="1"/>
  <c r="D175" i="1"/>
  <c r="C175" i="1"/>
  <c r="H175" i="1" s="1"/>
  <c r="C174" i="1"/>
  <c r="H173" i="1"/>
  <c r="D173" i="1"/>
  <c r="C173" i="1"/>
  <c r="D172" i="1"/>
  <c r="H172" i="1" s="1"/>
  <c r="C172" i="1"/>
  <c r="H171" i="1"/>
  <c r="D171" i="1"/>
  <c r="C171" i="1"/>
  <c r="G171" i="1" s="1"/>
  <c r="D170" i="1"/>
  <c r="H170" i="1" s="1"/>
  <c r="C170" i="1"/>
  <c r="H169" i="1"/>
  <c r="D169" i="1"/>
  <c r="C169" i="1"/>
  <c r="D168" i="1"/>
  <c r="H168" i="1" s="1"/>
  <c r="C168" i="1"/>
  <c r="H167" i="1"/>
  <c r="D167" i="1"/>
  <c r="C167" i="1"/>
  <c r="G167" i="1" s="1"/>
  <c r="C166" i="1"/>
  <c r="H165" i="1"/>
  <c r="D165" i="1"/>
  <c r="C165" i="1"/>
  <c r="G165" i="1" s="1"/>
  <c r="D164" i="1"/>
  <c r="H164" i="1" s="1"/>
  <c r="C164" i="1"/>
  <c r="H163" i="1"/>
  <c r="D163" i="1"/>
  <c r="C163" i="1"/>
  <c r="G163" i="1" s="1"/>
  <c r="H162" i="1"/>
  <c r="D162" i="1"/>
  <c r="C162" i="1"/>
  <c r="G162" i="1" s="1"/>
  <c r="C161" i="1"/>
  <c r="D159" i="1"/>
  <c r="H159" i="1" s="1"/>
  <c r="C159" i="1"/>
  <c r="H158" i="1"/>
  <c r="D158" i="1"/>
  <c r="G158" i="1" s="1"/>
  <c r="C158" i="1"/>
  <c r="H157" i="1"/>
  <c r="G157" i="1"/>
  <c r="D157" i="1"/>
  <c r="C157" i="1"/>
  <c r="C156" i="1"/>
  <c r="H155" i="1"/>
  <c r="D155" i="1"/>
  <c r="G155" i="1" s="1"/>
  <c r="C155" i="1"/>
  <c r="H154" i="1"/>
  <c r="G154" i="1"/>
  <c r="D154" i="1"/>
  <c r="C154" i="1"/>
  <c r="H153" i="1"/>
  <c r="G153" i="1"/>
  <c r="D153" i="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6" i="1" s="1"/>
  <c r="D135" i="1"/>
  <c r="C135" i="1"/>
  <c r="H135" i="1" s="1"/>
  <c r="D134" i="1"/>
  <c r="C134" i="1"/>
  <c r="H134" i="1" s="1"/>
  <c r="D133" i="1"/>
  <c r="C133" i="1"/>
  <c r="H133" i="1" s="1"/>
  <c r="D132" i="1"/>
  <c r="C132" i="1"/>
  <c r="H132" i="1" s="1"/>
  <c r="C131"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H80" i="1"/>
  <c r="D80" i="1"/>
  <c r="C80" i="1"/>
  <c r="G80" i="1" s="1"/>
  <c r="D79" i="1"/>
  <c r="H79" i="1" s="1"/>
  <c r="C79" i="1"/>
  <c r="C78" i="1"/>
  <c r="H77" i="1"/>
  <c r="G77" i="1"/>
  <c r="D77" i="1"/>
  <c r="C77"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6" i="9" l="1"/>
  <c r="G1686" i="1"/>
  <c r="C1681" i="1"/>
  <c r="H1681" i="1" s="1"/>
  <c r="G1682" i="1"/>
  <c r="G1382" i="1"/>
  <c r="H1340" i="1"/>
  <c r="H1683" i="1"/>
  <c r="G1306" i="1"/>
  <c r="G1305" i="1"/>
  <c r="H1162" i="1"/>
  <c r="H1160" i="1"/>
  <c r="H1158" i="1"/>
  <c r="H1156" i="1"/>
  <c r="H1155" i="1"/>
  <c r="H1168" i="1"/>
  <c r="E313" i="9"/>
  <c r="B313" i="9" s="1"/>
  <c r="H1166" i="1"/>
  <c r="H1164" i="1"/>
  <c r="H1154" i="1"/>
  <c r="H1153" i="1"/>
  <c r="G1340" i="1"/>
  <c r="G1383" i="1"/>
  <c r="E329" i="9"/>
  <c r="B329" i="9" s="1"/>
  <c r="G1263" i="1"/>
  <c r="E255" i="5"/>
  <c r="E251" i="5" s="1"/>
  <c r="G1264" i="1"/>
  <c r="G1266" i="1"/>
  <c r="G1261" i="1"/>
  <c r="G1265" i="1"/>
  <c r="E303" i="9"/>
  <c r="B303" i="9" s="1"/>
  <c r="E340" i="9"/>
  <c r="B340" i="9" s="1"/>
  <c r="H1251" i="1"/>
  <c r="G1586" i="1"/>
  <c r="G1606" i="1"/>
  <c r="H1602" i="1"/>
  <c r="G1602" i="1"/>
  <c r="H1603" i="1"/>
  <c r="H1316" i="1"/>
  <c r="G1311" i="1"/>
  <c r="G1087" i="1"/>
  <c r="G1092" i="1"/>
  <c r="F82" i="5"/>
  <c r="G1085" i="1"/>
  <c r="G1076" i="1"/>
  <c r="G1287" i="1"/>
  <c r="D1256" i="1"/>
  <c r="H1069" i="1"/>
  <c r="H1068" i="1"/>
  <c r="H1060" i="1"/>
  <c r="H1057" i="1"/>
  <c r="H1059" i="1"/>
  <c r="H1055" i="1"/>
  <c r="H1050" i="1"/>
  <c r="H1052" i="1"/>
  <c r="H1045" i="1"/>
  <c r="H1041" i="1"/>
  <c r="H1040" i="1"/>
  <c r="H1033" i="1"/>
  <c r="H1032" i="1"/>
  <c r="H1031" i="1"/>
  <c r="H1030" i="1"/>
  <c r="H1029" i="1"/>
  <c r="H1028" i="1"/>
  <c r="H1027" i="1"/>
  <c r="H1026" i="1"/>
  <c r="H1025" i="1"/>
  <c r="H1024" i="1"/>
  <c r="H1023" i="1"/>
  <c r="H1018" i="1"/>
  <c r="H1020" i="1"/>
  <c r="G1316" i="1"/>
  <c r="D1514" i="1"/>
  <c r="G1514" i="1" s="1"/>
  <c r="E114" i="6"/>
  <c r="I30" i="3" s="1"/>
  <c r="G377" i="1"/>
  <c r="G172" i="1"/>
  <c r="G159" i="1"/>
  <c r="H76" i="1"/>
  <c r="E320" i="9"/>
  <c r="B320" i="9" s="1"/>
  <c r="E324" i="9"/>
  <c r="B324" i="9" s="1"/>
  <c r="G1389" i="1"/>
  <c r="G1388" i="1"/>
  <c r="G1386" i="1"/>
  <c r="G1384" i="1"/>
  <c r="H1385" i="1"/>
  <c r="H1384" i="1"/>
  <c r="G1281" i="1"/>
  <c r="H1176" i="1"/>
  <c r="H1179" i="1"/>
  <c r="E327" i="9"/>
  <c r="B327" i="9" s="1"/>
  <c r="E311" i="9"/>
  <c r="B311" i="9" s="1"/>
  <c r="D1539" i="1"/>
  <c r="H1539" i="1" s="1"/>
  <c r="D1538" i="1"/>
  <c r="C1555" i="1"/>
  <c r="H34" i="3"/>
  <c r="D5" i="7"/>
  <c r="C1556" i="1"/>
  <c r="D1510" i="1"/>
  <c r="H647" i="1"/>
  <c r="G737" i="1"/>
  <c r="G735" i="1"/>
  <c r="G734" i="1"/>
  <c r="G733" i="1"/>
  <c r="G731" i="1"/>
  <c r="G730" i="1"/>
  <c r="F239" i="9"/>
  <c r="B239" i="9" s="1"/>
  <c r="G729" i="1"/>
  <c r="B238" i="9"/>
  <c r="G728" i="1"/>
  <c r="G727" i="1"/>
  <c r="G726" i="1"/>
  <c r="G725" i="1"/>
  <c r="G717" i="1"/>
  <c r="G678" i="1"/>
  <c r="E35" i="9"/>
  <c r="B35" i="9" s="1"/>
  <c r="G676" i="1"/>
  <c r="G653" i="1"/>
  <c r="G651" i="1"/>
  <c r="G646" i="1"/>
  <c r="G649" i="1"/>
  <c r="G414" i="1"/>
  <c r="G645" i="1"/>
  <c r="G389" i="1"/>
  <c r="F393" i="4"/>
  <c r="G388" i="1"/>
  <c r="G381" i="1"/>
  <c r="G374" i="1"/>
  <c r="G375" i="1"/>
  <c r="E373" i="4"/>
  <c r="D368" i="1" s="1"/>
  <c r="G272" i="1"/>
  <c r="F274" i="4"/>
  <c r="G270" i="1"/>
  <c r="G215" i="1"/>
  <c r="G212" i="1"/>
  <c r="G213" i="1"/>
  <c r="F244" i="9"/>
  <c r="B244" i="9" s="1"/>
  <c r="E56" i="9"/>
  <c r="B56" i="9" s="1"/>
  <c r="E55" i="9"/>
  <c r="B55" i="9" s="1"/>
  <c r="B242" i="9"/>
  <c r="D190" i="1"/>
  <c r="H190" i="1" s="1"/>
  <c r="H182" i="1"/>
  <c r="H180" i="1"/>
  <c r="E51" i="9"/>
  <c r="B51" i="9" s="1"/>
  <c r="G173" i="1"/>
  <c r="G170" i="1"/>
  <c r="G169" i="1"/>
  <c r="G168" i="1"/>
  <c r="G166" i="1"/>
  <c r="G164" i="1"/>
  <c r="G161" i="1"/>
  <c r="F165" i="4"/>
  <c r="H150" i="1"/>
  <c r="E153" i="4"/>
  <c r="D149" i="1" s="1"/>
  <c r="D131" i="1"/>
  <c r="H131" i="1" s="1"/>
  <c r="H130" i="1"/>
  <c r="F134" i="4"/>
  <c r="F135" i="4"/>
  <c r="E46" i="9"/>
  <c r="B46" i="9" s="1"/>
  <c r="D108" i="1"/>
  <c r="H108" i="1" s="1"/>
  <c r="F236" i="9"/>
  <c r="B236" i="9" s="1"/>
  <c r="G78" i="1"/>
  <c r="G81" i="1"/>
  <c r="G79" i="1"/>
  <c r="F77" i="4"/>
  <c r="H64" i="1"/>
  <c r="E49" i="4"/>
  <c r="E6" i="4" s="1"/>
  <c r="I17" i="3" s="1"/>
  <c r="G300" i="1"/>
  <c r="D156" i="1"/>
  <c r="F160" i="4"/>
  <c r="D45" i="1"/>
  <c r="E48" i="9"/>
  <c r="B48" i="9" s="1"/>
  <c r="H1141" i="1"/>
  <c r="G1141" i="1"/>
  <c r="H1143" i="1"/>
  <c r="G1143" i="1"/>
  <c r="H1145" i="1"/>
  <c r="G1145" i="1"/>
  <c r="H1147" i="1"/>
  <c r="G1147" i="1"/>
  <c r="H1149" i="1"/>
  <c r="G1149" i="1"/>
  <c r="H1151" i="1"/>
  <c r="G1151" i="1"/>
  <c r="G1436" i="1"/>
  <c r="H1436" i="1"/>
  <c r="G1441" i="1"/>
  <c r="H1441" i="1"/>
  <c r="G1444" i="1"/>
  <c r="H1444" i="1"/>
  <c r="G1449" i="1"/>
  <c r="H1449" i="1"/>
  <c r="G1452" i="1"/>
  <c r="H1452" i="1"/>
  <c r="G1457" i="1"/>
  <c r="H1457" i="1"/>
  <c r="G1460" i="1"/>
  <c r="H1460" i="1"/>
  <c r="G1465" i="1"/>
  <c r="H1465" i="1"/>
  <c r="G1468" i="1"/>
  <c r="H1468" i="1"/>
  <c r="G1473" i="1"/>
  <c r="H1473" i="1"/>
  <c r="G1476" i="1"/>
  <c r="H1476" i="1"/>
  <c r="G1481" i="1"/>
  <c r="H1481" i="1"/>
  <c r="G1484" i="1"/>
  <c r="H1484" i="1"/>
  <c r="H1512" i="1"/>
  <c r="G1512" i="1"/>
  <c r="H1515" i="1"/>
  <c r="G1515" i="1"/>
  <c r="H1520" i="1"/>
  <c r="G1520" i="1"/>
  <c r="H1523" i="1"/>
  <c r="G1523" i="1"/>
  <c r="J1541" i="1"/>
  <c r="G1541" i="1"/>
  <c r="H1541" i="1"/>
  <c r="G1563" i="1"/>
  <c r="H1563" i="1"/>
  <c r="J1566" i="1"/>
  <c r="G1566" i="1"/>
  <c r="H1566" i="1"/>
  <c r="E221" i="4"/>
  <c r="D217" i="1" s="1"/>
  <c r="D218" i="1"/>
  <c r="H218" i="1" s="1"/>
  <c r="F225" i="4"/>
  <c r="D221" i="4"/>
  <c r="E309" i="4"/>
  <c r="D305" i="1"/>
  <c r="H305" i="1" s="1"/>
  <c r="E406" i="4"/>
  <c r="D402" i="1"/>
  <c r="H402" i="1" s="1"/>
  <c r="E584" i="4"/>
  <c r="D578" i="1" s="1"/>
  <c r="D579" i="1"/>
  <c r="H579" i="1" s="1"/>
  <c r="G136" i="1"/>
  <c r="G305" i="1"/>
  <c r="G402" i="1"/>
  <c r="G423" i="1"/>
  <c r="G544"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G1433" i="1"/>
  <c r="H1433" i="1"/>
  <c r="H1488" i="1"/>
  <c r="G1488" i="1"/>
  <c r="H1491" i="1"/>
  <c r="G1491" i="1"/>
  <c r="H1496" i="1"/>
  <c r="G1496" i="1"/>
  <c r="H1499" i="1"/>
  <c r="G1499" i="1"/>
  <c r="H1504" i="1"/>
  <c r="G1504" i="1"/>
  <c r="H1507" i="1"/>
  <c r="G1507" i="1"/>
  <c r="H1560" i="1"/>
  <c r="G1560" i="1"/>
  <c r="J1560" i="1"/>
  <c r="H1571" i="1"/>
  <c r="G1571" i="1"/>
  <c r="F178" i="4"/>
  <c r="E164" i="4"/>
  <c r="D174" i="1"/>
  <c r="H174" i="1" s="1"/>
  <c r="E466" i="4"/>
  <c r="D460" i="1" s="1"/>
  <c r="H460" i="1" s="1"/>
  <c r="D461" i="1"/>
  <c r="H461" i="1" s="1"/>
  <c r="F36" i="6"/>
  <c r="D35" i="6"/>
  <c r="F39" i="6"/>
  <c r="C1435" i="1"/>
  <c r="G104" i="1"/>
  <c r="G106" i="1"/>
  <c r="G108" i="1"/>
  <c r="G109" i="1"/>
  <c r="G110" i="1"/>
  <c r="G114" i="1"/>
  <c r="G120" i="1"/>
  <c r="G124" i="1"/>
  <c r="G126" i="1"/>
  <c r="G128" i="1"/>
  <c r="G130" i="1"/>
  <c r="G133" i="1"/>
  <c r="G179" i="1"/>
  <c r="G184" i="1"/>
  <c r="G187" i="1"/>
  <c r="G189" i="1"/>
  <c r="G191" i="1"/>
  <c r="G193" i="1"/>
  <c r="G196" i="1"/>
  <c r="G228" i="1"/>
  <c r="G230" i="1"/>
  <c r="G232" i="1"/>
  <c r="G235" i="1"/>
  <c r="G239" i="1"/>
  <c r="G242" i="1"/>
  <c r="G244" i="1"/>
  <c r="G246" i="1"/>
  <c r="G247" i="1"/>
  <c r="G251" i="1"/>
  <c r="G255" i="1"/>
  <c r="G422" i="1"/>
  <c r="G463" i="1"/>
  <c r="G465" i="1"/>
  <c r="G466" i="1"/>
  <c r="G468" i="1"/>
  <c r="G470" i="1"/>
  <c r="G472" i="1"/>
  <c r="G532" i="1"/>
  <c r="G535" i="1"/>
  <c r="G537" i="1"/>
  <c r="G540"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076" i="1"/>
  <c r="H1080" i="1"/>
  <c r="H1084" i="1"/>
  <c r="H1088" i="1"/>
  <c r="H1092" i="1"/>
  <c r="H1095" i="1"/>
  <c r="H1099" i="1"/>
  <c r="H1103" i="1"/>
  <c r="H1107" i="1"/>
  <c r="H1111" i="1"/>
  <c r="H1115" i="1"/>
  <c r="H1119" i="1"/>
  <c r="H1123" i="1"/>
  <c r="H1127" i="1"/>
  <c r="H1131" i="1"/>
  <c r="H1135" i="1"/>
  <c r="H1139" i="1"/>
  <c r="H1142" i="1"/>
  <c r="G1142" i="1"/>
  <c r="H1144" i="1"/>
  <c r="G1144" i="1"/>
  <c r="H1146" i="1"/>
  <c r="G1146" i="1"/>
  <c r="H1148" i="1"/>
  <c r="G1148" i="1"/>
  <c r="H1150" i="1"/>
  <c r="G1150"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25" i="1"/>
  <c r="H1429" i="1"/>
  <c r="G1437" i="1"/>
  <c r="H1437" i="1"/>
  <c r="G1440" i="1"/>
  <c r="H1440" i="1"/>
  <c r="G1445" i="1"/>
  <c r="H1445" i="1"/>
  <c r="G1448" i="1"/>
  <c r="H1448" i="1"/>
  <c r="G1453" i="1"/>
  <c r="H1453" i="1"/>
  <c r="G1456" i="1"/>
  <c r="H1456" i="1"/>
  <c r="G1461" i="1"/>
  <c r="H1461" i="1"/>
  <c r="G1464" i="1"/>
  <c r="H1464" i="1"/>
  <c r="G1469" i="1"/>
  <c r="H1469" i="1"/>
  <c r="G1472" i="1"/>
  <c r="H1472" i="1"/>
  <c r="G1477" i="1"/>
  <c r="H1477" i="1"/>
  <c r="G1480" i="1"/>
  <c r="H1480" i="1"/>
  <c r="H1511" i="1"/>
  <c r="G1511" i="1"/>
  <c r="H1516" i="1"/>
  <c r="G1516" i="1"/>
  <c r="H1519" i="1"/>
  <c r="G1519" i="1"/>
  <c r="H1524" i="1"/>
  <c r="G1524" i="1"/>
  <c r="H1528" i="1"/>
  <c r="H1532" i="1"/>
  <c r="H1536" i="1"/>
  <c r="G1540" i="1"/>
  <c r="H1540" i="1"/>
  <c r="H1542" i="1"/>
  <c r="G1542" i="1"/>
  <c r="G1556" i="1"/>
  <c r="H1556" i="1"/>
  <c r="J1559" i="1"/>
  <c r="G1559" i="1"/>
  <c r="H1559" i="1"/>
  <c r="J1570" i="1"/>
  <c r="G1570" i="1"/>
  <c r="I1570" i="1" s="1"/>
  <c r="H1570" i="1"/>
  <c r="H1580" i="1"/>
  <c r="G1580" i="1"/>
  <c r="I1580" i="1" s="1"/>
  <c r="G1588" i="1"/>
  <c r="H1588" i="1"/>
  <c r="H1593" i="1"/>
  <c r="G1593" i="1"/>
  <c r="G1604" i="1"/>
  <c r="H1604" i="1"/>
  <c r="H1609" i="1"/>
  <c r="G1609" i="1"/>
  <c r="G1620" i="1"/>
  <c r="H1620" i="1"/>
  <c r="F263" i="4"/>
  <c r="D262" i="4"/>
  <c r="E647" i="4"/>
  <c r="D641" i="1" s="1"/>
  <c r="D421" i="1"/>
  <c r="H421" i="1" s="1"/>
  <c r="G103" i="1"/>
  <c r="G105" i="1"/>
  <c r="G107" i="1"/>
  <c r="G111" i="1"/>
  <c r="G112" i="1"/>
  <c r="G113" i="1"/>
  <c r="G115" i="1"/>
  <c r="G116" i="1"/>
  <c r="G117" i="1"/>
  <c r="G118" i="1"/>
  <c r="G119" i="1"/>
  <c r="G122" i="1"/>
  <c r="G123" i="1"/>
  <c r="G125" i="1"/>
  <c r="G127" i="1"/>
  <c r="G129" i="1"/>
  <c r="G131" i="1"/>
  <c r="G132" i="1"/>
  <c r="G134" i="1"/>
  <c r="G135" i="1"/>
  <c r="G175" i="1"/>
  <c r="G176" i="1"/>
  <c r="G177" i="1"/>
  <c r="G178" i="1"/>
  <c r="G180" i="1"/>
  <c r="G181" i="1"/>
  <c r="G182" i="1"/>
  <c r="G183" i="1"/>
  <c r="G185" i="1"/>
  <c r="G186" i="1"/>
  <c r="G188" i="1"/>
  <c r="G192" i="1"/>
  <c r="G194" i="1"/>
  <c r="G195" i="1"/>
  <c r="G197" i="1"/>
  <c r="G227" i="1"/>
  <c r="G229" i="1"/>
  <c r="G231" i="1"/>
  <c r="G233" i="1"/>
  <c r="G234" i="1"/>
  <c r="G236" i="1"/>
  <c r="G237" i="1"/>
  <c r="G238" i="1"/>
  <c r="G240" i="1"/>
  <c r="G241" i="1"/>
  <c r="G243" i="1"/>
  <c r="G245" i="1"/>
  <c r="G248" i="1"/>
  <c r="G249" i="1"/>
  <c r="G250" i="1"/>
  <c r="G252" i="1"/>
  <c r="G253" i="1"/>
  <c r="G254" i="1"/>
  <c r="G256" i="1"/>
  <c r="G257" i="1"/>
  <c r="G461" i="1"/>
  <c r="G462" i="1"/>
  <c r="G464" i="1"/>
  <c r="G467" i="1"/>
  <c r="G469" i="1"/>
  <c r="G471" i="1"/>
  <c r="G531" i="1"/>
  <c r="G533" i="1"/>
  <c r="G534" i="1"/>
  <c r="G536" i="1"/>
  <c r="G538" i="1"/>
  <c r="G539" i="1"/>
  <c r="G541" i="1"/>
  <c r="G542" i="1"/>
  <c r="G543" i="1"/>
  <c r="C551" i="1"/>
  <c r="H1079" i="1"/>
  <c r="H1083" i="1"/>
  <c r="H1087" i="1"/>
  <c r="H1091" i="1"/>
  <c r="H1094" i="1"/>
  <c r="H1098" i="1"/>
  <c r="H1102" i="1"/>
  <c r="H1106" i="1"/>
  <c r="H1110" i="1"/>
  <c r="H1114" i="1"/>
  <c r="H1118" i="1"/>
  <c r="H1122" i="1"/>
  <c r="H1126" i="1"/>
  <c r="H1130" i="1"/>
  <c r="H1134" i="1"/>
  <c r="H113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62"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28" i="1"/>
  <c r="C1432" i="1"/>
  <c r="H1487" i="1"/>
  <c r="G1487" i="1"/>
  <c r="H1492" i="1"/>
  <c r="G1492" i="1"/>
  <c r="H1495" i="1"/>
  <c r="G1495" i="1"/>
  <c r="H1500" i="1"/>
  <c r="G1500" i="1"/>
  <c r="H1503" i="1"/>
  <c r="G1503" i="1"/>
  <c r="H1508" i="1"/>
  <c r="G1508" i="1"/>
  <c r="H1527" i="1"/>
  <c r="H1531" i="1"/>
  <c r="H1535" i="1"/>
  <c r="H1567" i="1"/>
  <c r="J1567" i="1"/>
  <c r="G1567" i="1"/>
  <c r="J1579" i="1"/>
  <c r="G1579" i="1"/>
  <c r="I1579" i="1" s="1"/>
  <c r="H1579" i="1"/>
  <c r="G1584" i="1"/>
  <c r="H1584" i="1"/>
  <c r="H1589" i="1"/>
  <c r="G1589" i="1"/>
  <c r="G1600" i="1"/>
  <c r="H1600" i="1"/>
  <c r="H1605" i="1"/>
  <c r="G1605" i="1"/>
  <c r="G1616" i="1"/>
  <c r="H1616" i="1"/>
  <c r="D125" i="4"/>
  <c r="F126" i="4"/>
  <c r="J1574" i="1"/>
  <c r="G1574" i="1"/>
  <c r="I1574" i="1" s="1"/>
  <c r="J1576" i="1"/>
  <c r="G1576" i="1"/>
  <c r="I1576" i="1" s="1"/>
  <c r="H1578" i="1"/>
  <c r="G1578" i="1"/>
  <c r="I1578" i="1" s="1"/>
  <c r="J1581" i="1"/>
  <c r="G1581" i="1"/>
  <c r="I1581" i="1" s="1"/>
  <c r="H1581" i="1"/>
  <c r="H1585" i="1"/>
  <c r="G1585" i="1"/>
  <c r="G1596" i="1"/>
  <c r="H1596" i="1"/>
  <c r="H1601" i="1"/>
  <c r="G1601" i="1"/>
  <c r="G1612" i="1"/>
  <c r="H1612" i="1"/>
  <c r="H1617" i="1"/>
  <c r="G1617"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D7" i="4"/>
  <c r="G221" i="9"/>
  <c r="E221" i="9" s="1"/>
  <c r="B221" i="9" s="1"/>
  <c r="F8" i="4"/>
  <c r="E648" i="4"/>
  <c r="D642" i="1" s="1"/>
  <c r="E479" i="4"/>
  <c r="D473" i="1" s="1"/>
  <c r="F537" i="4"/>
  <c r="D536" i="4"/>
  <c r="I1543" i="1"/>
  <c r="I1545" i="1"/>
  <c r="J1557" i="1"/>
  <c r="G1557" i="1"/>
  <c r="H1557" i="1"/>
  <c r="H1558" i="1"/>
  <c r="G1558" i="1"/>
  <c r="J1561" i="1"/>
  <c r="G1561" i="1"/>
  <c r="I1561" i="1" s="1"/>
  <c r="H1561" i="1"/>
  <c r="H1562" i="1"/>
  <c r="G1562" i="1"/>
  <c r="I1562" i="1" s="1"/>
  <c r="J1564" i="1"/>
  <c r="G1564" i="1"/>
  <c r="I1564" i="1" s="1"/>
  <c r="H1565" i="1"/>
  <c r="I1565" i="1" s="1"/>
  <c r="J1565" i="1"/>
  <c r="J1568" i="1"/>
  <c r="G1568" i="1"/>
  <c r="I1568" i="1" s="1"/>
  <c r="H1569" i="1"/>
  <c r="I1569" i="1" s="1"/>
  <c r="J1569" i="1"/>
  <c r="G1592" i="1"/>
  <c r="H1592" i="1"/>
  <c r="H1597" i="1"/>
  <c r="G1597" i="1"/>
  <c r="G1608" i="1"/>
  <c r="H1608" i="1"/>
  <c r="H1613" i="1"/>
  <c r="G1613" i="1"/>
  <c r="F170" i="4"/>
  <c r="D164" i="4"/>
  <c r="F327" i="4"/>
  <c r="D321" i="4"/>
  <c r="F374" i="4"/>
  <c r="D373" i="4"/>
  <c r="F13" i="5"/>
  <c r="E12" i="5"/>
  <c r="F12" i="5" s="1"/>
  <c r="F136" i="5"/>
  <c r="D135" i="5"/>
  <c r="F178" i="5"/>
  <c r="G336" i="9"/>
  <c r="F237" i="5"/>
  <c r="D219" i="5"/>
  <c r="E5" i="6"/>
  <c r="D1402" i="1"/>
  <c r="G1402" i="1" s="1"/>
  <c r="E129" i="6"/>
  <c r="D1525" i="1" s="1"/>
  <c r="D1526" i="1"/>
  <c r="G1544" i="1"/>
  <c r="H1544" i="1"/>
  <c r="G1546" i="1"/>
  <c r="I1546" i="1" s="1"/>
  <c r="H1546" i="1"/>
  <c r="J1549" i="1"/>
  <c r="G1549" i="1"/>
  <c r="I1549" i="1" s="1"/>
  <c r="J1551" i="1"/>
  <c r="G1551" i="1"/>
  <c r="I1551" i="1" s="1"/>
  <c r="J1553" i="1"/>
  <c r="G1553" i="1"/>
  <c r="I1553" i="1" s="1"/>
  <c r="F112" i="4"/>
  <c r="D106" i="4"/>
  <c r="F431" i="4"/>
  <c r="F529" i="4"/>
  <c r="D522" i="4"/>
  <c r="F107" i="5"/>
  <c r="D88" i="5"/>
  <c r="H339" i="9"/>
  <c r="D1223" i="1"/>
  <c r="D44" i="8"/>
  <c r="C1583" i="1"/>
  <c r="I40" i="3"/>
  <c r="C1622" i="1"/>
  <c r="E31" i="9"/>
  <c r="B31" i="9" s="1"/>
  <c r="B36" i="9"/>
  <c r="F82" i="4"/>
  <c r="D153" i="4"/>
  <c r="F154" i="4"/>
  <c r="D230" i="4"/>
  <c r="F242" i="4"/>
  <c r="F309" i="4"/>
  <c r="D308" i="4"/>
  <c r="F361" i="4"/>
  <c r="D360" i="4"/>
  <c r="F407" i="4"/>
  <c r="D406" i="4"/>
  <c r="D648" i="4"/>
  <c r="F427" i="4"/>
  <c r="E430" i="4"/>
  <c r="F480" i="4"/>
  <c r="D479" i="4"/>
  <c r="E536" i="4"/>
  <c r="D571" i="4"/>
  <c r="F581" i="4"/>
  <c r="G156" i="9"/>
  <c r="E156" i="9" s="1"/>
  <c r="B156" i="9" s="1"/>
  <c r="F607" i="4"/>
  <c r="D597" i="4"/>
  <c r="F630" i="4"/>
  <c r="G227" i="9"/>
  <c r="E227" i="9" s="1"/>
  <c r="B227" i="9" s="1"/>
  <c r="G219" i="9"/>
  <c r="E219" i="9" s="1"/>
  <c r="B219" i="9" s="1"/>
  <c r="D647" i="4"/>
  <c r="F76" i="5"/>
  <c r="D70" i="5"/>
  <c r="H336" i="9"/>
  <c r="E177" i="5"/>
  <c r="D1182" i="1"/>
  <c r="G1182" i="1" s="1"/>
  <c r="F260" i="5"/>
  <c r="D255" i="5"/>
  <c r="D274" i="5"/>
  <c r="F277" i="5"/>
  <c r="F99" i="6"/>
  <c r="D89" i="6"/>
  <c r="D49" i="4"/>
  <c r="E202" i="4"/>
  <c r="D198" i="1" s="1"/>
  <c r="G198" i="1" s="1"/>
  <c r="D273" i="4"/>
  <c r="F426" i="4"/>
  <c r="F585" i="4"/>
  <c r="D584" i="4"/>
  <c r="F204" i="5"/>
  <c r="D203" i="5"/>
  <c r="B33" i="9"/>
  <c r="E38" i="9"/>
  <c r="B38" i="9" s="1"/>
  <c r="B49" i="9"/>
  <c r="E54" i="9"/>
  <c r="B54" i="9" s="1"/>
  <c r="E66" i="9"/>
  <c r="B66" i="9" s="1"/>
  <c r="E74" i="9"/>
  <c r="B74" i="9" s="1"/>
  <c r="E82" i="9"/>
  <c r="B82" i="9" s="1"/>
  <c r="E90" i="9"/>
  <c r="B90" i="9" s="1"/>
  <c r="E98" i="9"/>
  <c r="B98" i="9" s="1"/>
  <c r="E106" i="9"/>
  <c r="B106" i="9" s="1"/>
  <c r="B143" i="9"/>
  <c r="G212" i="9"/>
  <c r="E212" i="9" s="1"/>
  <c r="B212" i="9" s="1"/>
  <c r="E262" i="4"/>
  <c r="D258" i="1" s="1"/>
  <c r="D119" i="5"/>
  <c r="F120" i="5"/>
  <c r="H315" i="9"/>
  <c r="E147" i="5"/>
  <c r="D1152" i="1" s="1"/>
  <c r="F5" i="6"/>
  <c r="I10" i="9"/>
  <c r="B113" i="9"/>
  <c r="G314" i="9"/>
  <c r="F89" i="5"/>
  <c r="E35" i="6"/>
  <c r="D114" i="6"/>
  <c r="H310" i="9"/>
  <c r="G310" i="9"/>
  <c r="E310" i="9" s="1"/>
  <c r="B310" i="9" s="1"/>
  <c r="H309" i="9"/>
  <c r="M228" i="9"/>
  <c r="H308" i="9"/>
  <c r="E308" i="9" s="1"/>
  <c r="B308" i="9" s="1"/>
  <c r="L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180" i="9"/>
  <c r="E180" i="9" s="1"/>
  <c r="B180" i="9" s="1"/>
  <c r="G179" i="9"/>
  <c r="G175" i="9"/>
  <c r="E175" i="9" s="1"/>
  <c r="B175" i="9" s="1"/>
  <c r="G223" i="9"/>
  <c r="E223" i="9" s="1"/>
  <c r="B223" i="9" s="1"/>
  <c r="G215" i="9"/>
  <c r="E215" i="9" s="1"/>
  <c r="B215" i="9" s="1"/>
  <c r="G211" i="9"/>
  <c r="E211" i="9" s="1"/>
  <c r="B211" i="9" s="1"/>
  <c r="L207" i="9"/>
  <c r="F207" i="9" s="1"/>
  <c r="G177" i="9"/>
  <c r="E177" i="9" s="1"/>
  <c r="B177" i="9" s="1"/>
  <c r="G301" i="9"/>
  <c r="E301" i="9" s="1"/>
  <c r="B301" i="9" s="1"/>
  <c r="G217" i="9"/>
  <c r="E217" i="9" s="1"/>
  <c r="B217" i="9" s="1"/>
  <c r="G213" i="9"/>
  <c r="E213" i="9" s="1"/>
  <c r="B213" i="9" s="1"/>
  <c r="G208" i="9"/>
  <c r="E208" i="9" s="1"/>
  <c r="B208" i="9" s="1"/>
  <c r="G210" i="9"/>
  <c r="E210" i="9" s="1"/>
  <c r="B210" i="9" s="1"/>
  <c r="H179" i="9"/>
  <c r="B112" i="9"/>
  <c r="B135" i="9"/>
  <c r="G174" i="9"/>
  <c r="E174" i="9" s="1"/>
  <c r="B174" i="9" s="1"/>
  <c r="G209" i="9"/>
  <c r="E209" i="9" s="1"/>
  <c r="B209" i="9" s="1"/>
  <c r="D7" i="5"/>
  <c r="E70" i="5"/>
  <c r="H314" i="9"/>
  <c r="E88" i="5"/>
  <c r="D1093" i="1" s="1"/>
  <c r="G315" i="9"/>
  <c r="G316" i="9"/>
  <c r="E316" i="9" s="1"/>
  <c r="B316" i="9" s="1"/>
  <c r="D147" i="5"/>
  <c r="F171" i="5"/>
  <c r="B63" i="9"/>
  <c r="B67" i="9"/>
  <c r="B71" i="9"/>
  <c r="B75" i="9"/>
  <c r="B79" i="9"/>
  <c r="B83" i="9"/>
  <c r="B87" i="9"/>
  <c r="B91" i="9"/>
  <c r="B95" i="9"/>
  <c r="B99" i="9"/>
  <c r="B103" i="9"/>
  <c r="B107" i="9"/>
  <c r="B111" i="9"/>
  <c r="B114" i="9"/>
  <c r="B115" i="9"/>
  <c r="B127" i="9"/>
  <c r="B147" i="9"/>
  <c r="G214" i="9"/>
  <c r="E214" i="9" s="1"/>
  <c r="B214" i="9" s="1"/>
  <c r="E117" i="9"/>
  <c r="B117" i="9" s="1"/>
  <c r="B120" i="9"/>
  <c r="E125" i="9"/>
  <c r="B125" i="9" s="1"/>
  <c r="B128" i="9"/>
  <c r="E133" i="9"/>
  <c r="B133" i="9" s="1"/>
  <c r="B136" i="9"/>
  <c r="E141" i="9"/>
  <c r="B141" i="9" s="1"/>
  <c r="B144" i="9"/>
  <c r="E149" i="9"/>
  <c r="B149" i="9" s="1"/>
  <c r="B152" i="9"/>
  <c r="E158" i="9"/>
  <c r="B158" i="9" s="1"/>
  <c r="B118" i="9"/>
  <c r="B126" i="9"/>
  <c r="B134" i="9"/>
  <c r="E142" i="9"/>
  <c r="B142" i="9" s="1"/>
  <c r="E150" i="9"/>
  <c r="B150" i="9" s="1"/>
  <c r="B229" i="9"/>
  <c r="B233" i="9"/>
  <c r="B237" i="9"/>
  <c r="B241" i="9"/>
  <c r="B245" i="9"/>
  <c r="B249" i="9"/>
  <c r="B253" i="9"/>
  <c r="B257" i="9"/>
  <c r="B261" i="9"/>
  <c r="B265" i="9"/>
  <c r="B269" i="9"/>
  <c r="B273" i="9"/>
  <c r="B277" i="9"/>
  <c r="B281" i="9"/>
  <c r="B285" i="9"/>
  <c r="B289" i="9"/>
  <c r="E122" i="9"/>
  <c r="B122" i="9" s="1"/>
  <c r="E130" i="9"/>
  <c r="B130" i="9" s="1"/>
  <c r="E138" i="9"/>
  <c r="B138" i="9" s="1"/>
  <c r="E146" i="9"/>
  <c r="B146" i="9" s="1"/>
  <c r="E154" i="9"/>
  <c r="B154" i="9" s="1"/>
  <c r="E307" i="9"/>
  <c r="B307" i="9" s="1"/>
  <c r="E312" i="9"/>
  <c r="B312" i="9" s="1"/>
  <c r="B317" i="9"/>
  <c r="B321" i="9"/>
  <c r="B325" i="9"/>
  <c r="B333" i="9"/>
  <c r="G1681" i="1" l="1"/>
  <c r="E315" i="9"/>
  <c r="B315" i="9" s="1"/>
  <c r="D1259" i="1"/>
  <c r="H19" i="9"/>
  <c r="E19" i="9" s="1"/>
  <c r="B19" i="9" s="1"/>
  <c r="E309" i="9"/>
  <c r="B309" i="9" s="1"/>
  <c r="H1256" i="1"/>
  <c r="G1256" i="1"/>
  <c r="H1514" i="1"/>
  <c r="G1539" i="1"/>
  <c r="G346" i="9"/>
  <c r="E346" i="9" s="1"/>
  <c r="C1538" i="1"/>
  <c r="H33" i="3"/>
  <c r="G1555" i="1"/>
  <c r="H1555" i="1"/>
  <c r="G190" i="1"/>
  <c r="G174" i="1"/>
  <c r="D2" i="1"/>
  <c r="H156" i="1"/>
  <c r="G156" i="1"/>
  <c r="F114" i="6"/>
  <c r="C1510" i="1"/>
  <c r="H30" i="3"/>
  <c r="F119" i="5"/>
  <c r="C1124" i="1"/>
  <c r="F273" i="4"/>
  <c r="C269" i="1"/>
  <c r="F89" i="6"/>
  <c r="C1485" i="1"/>
  <c r="D251" i="5"/>
  <c r="F255" i="5"/>
  <c r="C1259" i="1"/>
  <c r="E535" i="4"/>
  <c r="D530" i="1"/>
  <c r="D418" i="4"/>
  <c r="C355" i="1"/>
  <c r="F522" i="4"/>
  <c r="C516" i="1"/>
  <c r="F106" i="4"/>
  <c r="C102" i="1"/>
  <c r="G1526" i="1"/>
  <c r="H1526" i="1"/>
  <c r="G339" i="9"/>
  <c r="E339" i="9" s="1"/>
  <c r="B339" i="9" s="1"/>
  <c r="F219" i="5"/>
  <c r="C1223" i="1"/>
  <c r="I1558" i="1"/>
  <c r="F125" i="4"/>
  <c r="C121" i="1"/>
  <c r="H1402" i="1"/>
  <c r="I1559" i="1"/>
  <c r="I1542" i="1"/>
  <c r="D1255" i="1"/>
  <c r="I25" i="3"/>
  <c r="D160" i="1"/>
  <c r="E152" i="4"/>
  <c r="F221" i="4"/>
  <c r="C217" i="1"/>
  <c r="F202" i="4"/>
  <c r="H1182" i="1"/>
  <c r="G579" i="1"/>
  <c r="F147" i="5"/>
  <c r="C1152" i="1"/>
  <c r="B207" i="9"/>
  <c r="D1431" i="1"/>
  <c r="I28" i="3"/>
  <c r="F584" i="4"/>
  <c r="C578" i="1"/>
  <c r="F70" i="5"/>
  <c r="D69" i="5"/>
  <c r="C1075" i="1"/>
  <c r="F479" i="4"/>
  <c r="C473" i="1"/>
  <c r="F648" i="4"/>
  <c r="C642" i="1"/>
  <c r="F230" i="4"/>
  <c r="C226" i="1"/>
  <c r="G1583" i="1"/>
  <c r="H1583" i="1"/>
  <c r="H1525" i="1"/>
  <c r="G1525" i="1"/>
  <c r="F135" i="5"/>
  <c r="C1140" i="1"/>
  <c r="F373" i="4"/>
  <c r="C368" i="1"/>
  <c r="F164" i="4"/>
  <c r="C160" i="1"/>
  <c r="F536" i="4"/>
  <c r="D535" i="4"/>
  <c r="C530" i="1"/>
  <c r="F35" i="6"/>
  <c r="C1431" i="1"/>
  <c r="H28" i="3"/>
  <c r="E360" i="4"/>
  <c r="F360" i="4" s="1"/>
  <c r="D401" i="1"/>
  <c r="H198" i="1"/>
  <c r="E69" i="5"/>
  <c r="D1075" i="1"/>
  <c r="F228" i="9"/>
  <c r="B228" i="9" s="1"/>
  <c r="G338" i="9"/>
  <c r="E338" i="9" s="1"/>
  <c r="B338" i="9" s="1"/>
  <c r="F203" i="5"/>
  <c r="C1207" i="1"/>
  <c r="F49" i="4"/>
  <c r="C45" i="1"/>
  <c r="F406" i="4"/>
  <c r="C401" i="1"/>
  <c r="F308" i="4"/>
  <c r="D417" i="4"/>
  <c r="C303" i="1"/>
  <c r="K1481" i="9"/>
  <c r="G344" i="9"/>
  <c r="E344" i="9" s="1"/>
  <c r="B344" i="9" s="1"/>
  <c r="I39" i="3"/>
  <c r="C1621" i="1"/>
  <c r="H11" i="3" s="1"/>
  <c r="F88" i="5"/>
  <c r="C1093" i="1"/>
  <c r="D430" i="4"/>
  <c r="E336" i="9"/>
  <c r="B336" i="9" s="1"/>
  <c r="H1432" i="1"/>
  <c r="G1432" i="1"/>
  <c r="F262" i="4"/>
  <c r="C258" i="1"/>
  <c r="G421" i="1"/>
  <c r="I1560" i="1"/>
  <c r="I1566" i="1"/>
  <c r="G460" i="1"/>
  <c r="G218" i="1"/>
  <c r="D6" i="5"/>
  <c r="H22" i="3"/>
  <c r="C1012" i="1"/>
  <c r="E179" i="9"/>
  <c r="B179" i="9" s="1"/>
  <c r="E314" i="9"/>
  <c r="B314" i="9" s="1"/>
  <c r="D141" i="6"/>
  <c r="F274" i="5"/>
  <c r="C1278" i="1"/>
  <c r="E176" i="5"/>
  <c r="D1180" i="1" s="1"/>
  <c r="D1181" i="1"/>
  <c r="I24" i="3"/>
  <c r="C641" i="1"/>
  <c r="F647" i="4"/>
  <c r="F597" i="4"/>
  <c r="C591" i="1"/>
  <c r="F571" i="4"/>
  <c r="C565" i="1"/>
  <c r="E639" i="4"/>
  <c r="D633" i="1" s="1"/>
  <c r="D424" i="1"/>
  <c r="H24" i="9"/>
  <c r="G24" i="9"/>
  <c r="D152" i="4"/>
  <c r="F153" i="4"/>
  <c r="C149" i="1"/>
  <c r="H1622" i="1"/>
  <c r="G1622" i="1"/>
  <c r="G343" i="9"/>
  <c r="E343" i="9" s="1"/>
  <c r="I1544" i="1"/>
  <c r="E141" i="6"/>
  <c r="D1401" i="1"/>
  <c r="I27" i="3"/>
  <c r="D177" i="5"/>
  <c r="E7" i="5"/>
  <c r="D1017" i="1"/>
  <c r="F321" i="4"/>
  <c r="C316" i="1"/>
  <c r="I1557" i="1"/>
  <c r="F7" i="4"/>
  <c r="D6" i="4"/>
  <c r="C3" i="1"/>
  <c r="I1567" i="1"/>
  <c r="H551" i="1"/>
  <c r="G551" i="1"/>
  <c r="G1435" i="1"/>
  <c r="H1435" i="1"/>
  <c r="E308" i="4"/>
  <c r="D304" i="1"/>
  <c r="I1541" i="1"/>
  <c r="G1538" i="1" l="1"/>
  <c r="H1538" i="1"/>
  <c r="E345" i="9"/>
  <c r="I10" i="3" s="1"/>
  <c r="B346" i="9"/>
  <c r="E24" i="9"/>
  <c r="B24" i="9" s="1"/>
  <c r="E6" i="5"/>
  <c r="F6" i="5" s="1"/>
  <c r="I22" i="3"/>
  <c r="D1012" i="1"/>
  <c r="H1012" i="1" s="1"/>
  <c r="G304" i="1"/>
  <c r="H304" i="1"/>
  <c r="H3" i="1"/>
  <c r="G3" i="1"/>
  <c r="E417" i="4"/>
  <c r="D412" i="1" s="1"/>
  <c r="D303" i="1"/>
  <c r="H303" i="1" s="1"/>
  <c r="E422" i="4"/>
  <c r="D422" i="4"/>
  <c r="F6" i="4"/>
  <c r="H17" i="3"/>
  <c r="C2" i="1"/>
  <c r="G1017" i="1"/>
  <c r="H1017" i="1"/>
  <c r="H1401" i="1"/>
  <c r="G1401" i="1"/>
  <c r="D299" i="4"/>
  <c r="F152" i="4"/>
  <c r="H18" i="3"/>
  <c r="C148" i="1"/>
  <c r="F141" i="6"/>
  <c r="H31" i="3"/>
  <c r="C1537" i="1"/>
  <c r="H258" i="1"/>
  <c r="G258" i="1"/>
  <c r="H1621" i="1"/>
  <c r="G1621" i="1"/>
  <c r="G303" i="1"/>
  <c r="I23" i="3"/>
  <c r="D1074" i="1"/>
  <c r="D640" i="4"/>
  <c r="F535" i="4"/>
  <c r="C529" i="1"/>
  <c r="G368" i="1"/>
  <c r="H368" i="1"/>
  <c r="H226" i="1"/>
  <c r="G226" i="1"/>
  <c r="H473" i="1"/>
  <c r="G473" i="1"/>
  <c r="H121" i="1"/>
  <c r="G121" i="1"/>
  <c r="H102" i="1"/>
  <c r="G102" i="1"/>
  <c r="E640" i="4"/>
  <c r="D634" i="1" s="1"/>
  <c r="D529" i="1"/>
  <c r="H1485" i="1"/>
  <c r="G1485" i="1"/>
  <c r="G1124" i="1"/>
  <c r="H1124" i="1"/>
  <c r="H1510" i="1"/>
  <c r="G1510" i="1"/>
  <c r="C1011" i="1"/>
  <c r="D639" i="4"/>
  <c r="F430" i="4"/>
  <c r="C424" i="1"/>
  <c r="C412" i="1"/>
  <c r="F417" i="4"/>
  <c r="H45" i="1"/>
  <c r="G45" i="1"/>
  <c r="H1431" i="1"/>
  <c r="G1431" i="1"/>
  <c r="H578" i="1"/>
  <c r="G578" i="1"/>
  <c r="E299" i="4"/>
  <c r="I18" i="3"/>
  <c r="D148" i="1"/>
  <c r="G1259" i="1"/>
  <c r="H1259" i="1"/>
  <c r="N3" i="9"/>
  <c r="I11" i="3"/>
  <c r="D1537" i="1"/>
  <c r="H9" i="3" s="1"/>
  <c r="I31" i="3"/>
  <c r="H565" i="1"/>
  <c r="G565" i="1"/>
  <c r="H316" i="1"/>
  <c r="G316" i="1"/>
  <c r="D176" i="5"/>
  <c r="F177" i="5"/>
  <c r="C1181" i="1"/>
  <c r="H24" i="3"/>
  <c r="H149" i="1"/>
  <c r="G149" i="1"/>
  <c r="H641" i="1"/>
  <c r="G641" i="1"/>
  <c r="G1278" i="1"/>
  <c r="H1278" i="1"/>
  <c r="F7" i="5"/>
  <c r="G1093" i="1"/>
  <c r="H1093" i="1"/>
  <c r="G160" i="1"/>
  <c r="H160" i="1"/>
  <c r="H1140" i="1"/>
  <c r="G1140" i="1"/>
  <c r="G642" i="1"/>
  <c r="H642" i="1"/>
  <c r="G1075" i="1"/>
  <c r="H1075" i="1"/>
  <c r="H1152" i="1"/>
  <c r="G1152" i="1"/>
  <c r="H516" i="1"/>
  <c r="G516" i="1"/>
  <c r="C413" i="1"/>
  <c r="G269" i="1"/>
  <c r="H269" i="1"/>
  <c r="E342" i="9"/>
  <c r="B343" i="9"/>
  <c r="G591" i="1"/>
  <c r="H591" i="1"/>
  <c r="G1012" i="1"/>
  <c r="H401" i="1"/>
  <c r="G401" i="1"/>
  <c r="H1207" i="1"/>
  <c r="G1207" i="1"/>
  <c r="E418" i="4"/>
  <c r="D413" i="1" s="1"/>
  <c r="D355" i="1"/>
  <c r="G355" i="1" s="1"/>
  <c r="H530" i="1"/>
  <c r="G530" i="1"/>
  <c r="F69" i="5"/>
  <c r="H23" i="3"/>
  <c r="C1074" i="1"/>
  <c r="H217" i="1"/>
  <c r="G217" i="1"/>
  <c r="H1223" i="1"/>
  <c r="G1223" i="1"/>
  <c r="F251" i="5"/>
  <c r="H25" i="3"/>
  <c r="C1255" i="1"/>
  <c r="G348" i="9"/>
  <c r="E348" i="9" s="1"/>
  <c r="G306" i="9" l="1"/>
  <c r="E306" i="9" s="1"/>
  <c r="B306" i="9" s="1"/>
  <c r="F418" i="4"/>
  <c r="E347" i="9"/>
  <c r="I9" i="3" s="1"/>
  <c r="B348" i="9"/>
  <c r="G1074" i="1"/>
  <c r="H1074" i="1"/>
  <c r="G413" i="1"/>
  <c r="H413" i="1"/>
  <c r="G1181" i="1"/>
  <c r="H1181" i="1"/>
  <c r="H424" i="1"/>
  <c r="G424" i="1"/>
  <c r="G1537" i="1"/>
  <c r="H1537" i="1"/>
  <c r="H2" i="1"/>
  <c r="G2" i="1"/>
  <c r="D424" i="4"/>
  <c r="F422" i="4"/>
  <c r="D643" i="4"/>
  <c r="C417" i="1"/>
  <c r="H1255" i="1"/>
  <c r="G1255" i="1"/>
  <c r="K3" i="9"/>
  <c r="H355" i="1"/>
  <c r="G529" i="1"/>
  <c r="H529" i="1"/>
  <c r="F176" i="5"/>
  <c r="C1180" i="1"/>
  <c r="C633" i="1"/>
  <c r="F639" i="4"/>
  <c r="G299" i="9"/>
  <c r="D301" i="4"/>
  <c r="F299" i="4"/>
  <c r="D423" i="4"/>
  <c r="C295" i="1"/>
  <c r="D300" i="4"/>
  <c r="E643" i="4"/>
  <c r="D417" i="1"/>
  <c r="E301" i="4"/>
  <c r="D297" i="1" s="1"/>
  <c r="D295" i="1"/>
  <c r="E423" i="4"/>
  <c r="E300" i="4"/>
  <c r="D296" i="1" s="1"/>
  <c r="H412" i="1"/>
  <c r="G412" i="1"/>
  <c r="F640" i="4"/>
  <c r="C634" i="1"/>
  <c r="G148" i="1"/>
  <c r="H148" i="1"/>
  <c r="H299" i="9"/>
  <c r="D1011" i="1"/>
  <c r="H1011" i="1" s="1"/>
  <c r="H8" i="3" l="1"/>
  <c r="M3" i="9" s="1"/>
  <c r="G1011" i="1"/>
  <c r="E299" i="9"/>
  <c r="H417" i="1"/>
  <c r="G417" i="1"/>
  <c r="D637" i="1"/>
  <c r="H633" i="1"/>
  <c r="G633" i="1"/>
  <c r="F300" i="4"/>
  <c r="C296" i="1"/>
  <c r="H1180" i="1"/>
  <c r="G1180" i="1"/>
  <c r="F424" i="4"/>
  <c r="C419" i="1"/>
  <c r="H295" i="1"/>
  <c r="G295" i="1"/>
  <c r="H634" i="1"/>
  <c r="G634" i="1"/>
  <c r="E425" i="4"/>
  <c r="D420" i="1" s="1"/>
  <c r="E644" i="4"/>
  <c r="D418" i="1"/>
  <c r="H20" i="9"/>
  <c r="E424" i="4"/>
  <c r="D419" i="1" s="1"/>
  <c r="D644" i="4"/>
  <c r="F423" i="4"/>
  <c r="D425" i="4"/>
  <c r="C418" i="1"/>
  <c r="G20" i="9"/>
  <c r="F643" i="4"/>
  <c r="D645" i="4"/>
  <c r="C637" i="1"/>
  <c r="F301" i="4"/>
  <c r="C297" i="1"/>
  <c r="F645" i="4" l="1"/>
  <c r="C639" i="1"/>
  <c r="H297" i="1"/>
  <c r="G297" i="1"/>
  <c r="H419" i="1"/>
  <c r="G419" i="1"/>
  <c r="H296" i="1"/>
  <c r="G296" i="1"/>
  <c r="B299" i="9"/>
  <c r="F425" i="4"/>
  <c r="C420" i="1"/>
  <c r="E20" i="9"/>
  <c r="B20" i="9" s="1"/>
  <c r="D646" i="4"/>
  <c r="F644" i="4"/>
  <c r="C638" i="1"/>
  <c r="E646" i="4"/>
  <c r="D638" i="1"/>
  <c r="E645" i="4"/>
  <c r="H334" i="9"/>
  <c r="G334" i="9"/>
  <c r="H637" i="1"/>
  <c r="G637" i="1"/>
  <c r="H418" i="1"/>
  <c r="G418" i="1"/>
  <c r="G420" i="1" l="1"/>
  <c r="H420" i="1"/>
  <c r="E649" i="4"/>
  <c r="D639" i="1"/>
  <c r="H639" i="1" s="1"/>
  <c r="F646" i="4"/>
  <c r="D650" i="4"/>
  <c r="C640" i="1"/>
  <c r="E334" i="9"/>
  <c r="E650" i="4"/>
  <c r="D640" i="1"/>
  <c r="G638" i="1"/>
  <c r="H638" i="1"/>
  <c r="D649" i="4"/>
  <c r="G297" i="9" l="1"/>
  <c r="E297" i="9" s="1"/>
  <c r="B297" i="9" s="1"/>
  <c r="G639" i="1"/>
  <c r="F649" i="4"/>
  <c r="H19" i="3"/>
  <c r="C643" i="1"/>
  <c r="H640" i="1"/>
  <c r="G640" i="1"/>
  <c r="F650" i="4"/>
  <c r="H20" i="3"/>
  <c r="C644" i="1"/>
  <c r="I19" i="3"/>
  <c r="D643" i="1"/>
  <c r="B334" i="9"/>
  <c r="E298" i="9"/>
  <c r="I8" i="3" s="1"/>
  <c r="I20" i="3"/>
  <c r="D644" i="1"/>
  <c r="H7" i="3" l="1"/>
  <c r="J3" i="9" s="1"/>
  <c r="H643" i="1"/>
  <c r="G643" i="1"/>
  <c r="H644" i="1"/>
  <c r="G644" i="1"/>
  <c r="G295" i="9" l="1"/>
  <c r="L293" i="9"/>
  <c r="F293" i="9" s="1"/>
  <c r="H295" i="9"/>
  <c r="H18" i="9"/>
  <c r="J11" i="9"/>
  <c r="I17" i="9"/>
  <c r="J13" i="9"/>
  <c r="I9" i="9"/>
  <c r="I12" i="9"/>
  <c r="G18" i="9"/>
  <c r="H16" i="9"/>
  <c r="H22" i="9"/>
  <c r="M15" i="9"/>
  <c r="J17" i="9"/>
  <c r="J12" i="9"/>
  <c r="K9" i="9"/>
  <c r="I5" i="9"/>
  <c r="J9" i="9"/>
  <c r="J5" i="9"/>
  <c r="G17" i="9"/>
  <c r="H17" i="9"/>
  <c r="G16" i="9"/>
  <c r="G15" i="9"/>
  <c r="L16" i="9"/>
  <c r="K13" i="9"/>
  <c r="I7" i="9"/>
  <c r="I6" i="9"/>
  <c r="K10" i="9"/>
  <c r="K6" i="9"/>
  <c r="G22" i="9"/>
  <c r="M16" i="9"/>
  <c r="H15" i="9"/>
  <c r="I8" i="9"/>
  <c r="H21" i="9"/>
  <c r="I11" i="9"/>
  <c r="J6" i="9"/>
  <c r="J7" i="9"/>
  <c r="K11" i="9"/>
  <c r="K7" i="9"/>
  <c r="I13" i="9"/>
  <c r="G21" i="9"/>
  <c r="L15" i="9"/>
  <c r="J10" i="9"/>
  <c r="K5" i="9"/>
  <c r="J8" i="9"/>
  <c r="K12" i="9"/>
  <c r="K8" i="9"/>
  <c r="F15" i="9" l="1"/>
  <c r="E21" i="9"/>
  <c r="B21" i="9" s="1"/>
  <c r="E13" i="9"/>
  <c r="B13" i="9" s="1"/>
  <c r="F16" i="9"/>
  <c r="E17" i="9"/>
  <c r="B17" i="9" s="1"/>
  <c r="E16" i="9"/>
  <c r="E295" i="9"/>
  <c r="B295" i="9" s="1"/>
  <c r="E9" i="9"/>
  <c r="B9" i="9" s="1"/>
  <c r="E10" i="9"/>
  <c r="B10" i="9" s="1"/>
  <c r="E11" i="9"/>
  <c r="B11" i="9" s="1"/>
  <c r="E6" i="9"/>
  <c r="B6" i="9" s="1"/>
  <c r="E15" i="9"/>
  <c r="E22" i="9"/>
  <c r="B22" i="9" s="1"/>
  <c r="E7" i="9"/>
  <c r="B7" i="9" s="1"/>
  <c r="E18" i="9"/>
  <c r="B18" i="9" s="1"/>
  <c r="B293" i="9"/>
  <c r="F23" i="9"/>
  <c r="E8" i="9"/>
  <c r="B8" i="9" s="1"/>
  <c r="E5" i="9"/>
  <c r="E12" i="9"/>
  <c r="B12" i="9" s="1"/>
  <c r="E23" i="9" l="1"/>
  <c r="I7" i="3" s="1"/>
  <c r="F14" i="9"/>
  <c r="F3" i="9" s="1"/>
  <c r="B16" i="9"/>
  <c r="B5" i="9"/>
  <c r="E4" i="9"/>
  <c r="E14" i="9"/>
  <c r="I13" i="3" s="1"/>
  <c r="B15" i="9"/>
  <c r="E3" i="9" l="1"/>
</calcChain>
</file>

<file path=xl/sharedStrings.xml><?xml version="1.0" encoding="utf-8"?>
<sst xmlns="http://schemas.openxmlformats.org/spreadsheetml/2006/main" count="4733" uniqueCount="3656">
  <si>
    <t>Obveznik:</t>
  </si>
  <si>
    <t>16939 - TREĆA EKONOMSKA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</si>
  <si>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</si>
  <si>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</si>
  <si>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</si>
  <si>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</si>
  <si>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</si>
  <si>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</si>
  <si>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</si>
  <si>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</si>
  <si>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</si>
  <si>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</si>
  <si>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</si>
  <si>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</si>
  <si>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</si>
  <si>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</si>
  <si>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</si>
  <si>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</si>
  <si>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</si>
  <si>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</si>
  <si>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</si>
  <si>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</si>
  <si>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</si>
  <si>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</si>
  <si>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</si>
  <si>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</si>
  <si>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</si>
  <si>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</si>
  <si>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</si>
  <si>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</si>
  <si>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</si>
  <si>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</si>
  <si>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</si>
  <si>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</si>
  <si>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</si>
  <si>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</si>
  <si>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</si>
  <si>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</si>
  <si>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</si>
  <si>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</si>
  <si>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</si>
  <si>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</si>
  <si>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</si>
  <si>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</si>
  <si>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</si>
  <si>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</si>
  <si>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</si>
  <si>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</si>
  <si>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</si>
  <si>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</si>
  <si>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</si>
  <si>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</si>
  <si>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</si>
  <si>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</si>
  <si>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</si>
  <si>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</si>
  <si>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</si>
  <si>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</si>
  <si>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</si>
  <si>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</si>
  <si>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</si>
  <si>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</si>
  <si>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</si>
  <si>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</si>
  <si>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</si>
  <si>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</si>
  <si>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</si>
  <si>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</si>
  <si>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</si>
  <si>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</si>
  <si>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</si>
  <si>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</si>
  <si>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</si>
  <si>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</si>
  <si>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</si>
  <si>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</si>
  <si>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</si>
  <si>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</si>
  <si>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</si>
  <si>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</si>
  <si>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</si>
  <si>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</si>
  <si>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</si>
  <si>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</si>
  <si>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</si>
  <si>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</si>
  <si>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</si>
  <si>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</si>
  <si>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</si>
  <si>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</si>
  <si>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</si>
  <si>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</si>
  <si>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</si>
  <si>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</si>
  <si>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</si>
  <si>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</si>
  <si>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</si>
  <si>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</si>
  <si>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</si>
  <si>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</si>
  <si>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</si>
  <si>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</si>
  <si>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</si>
  <si>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</si>
  <si>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</si>
  <si>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</si>
  <si>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</si>
  <si>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</si>
  <si>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</si>
  <si>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</si>
  <si>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</si>
  <si>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</si>
  <si>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</si>
  <si>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</si>
  <si>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</si>
  <si>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</si>
  <si>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</si>
  <si>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</si>
  <si>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</si>
  <si>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</si>
  <si>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</si>
  <si>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</si>
  <si>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</si>
  <si>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</si>
  <si>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</si>
  <si>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</si>
  <si>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</si>
  <si>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</si>
  <si>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</si>
  <si>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</si>
  <si>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</si>
  <si>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</si>
  <si>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</si>
  <si>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</si>
  <si>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</si>
  <si>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</si>
  <si>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</si>
  <si>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</si>
  <si>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</si>
  <si>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</si>
  <si>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</si>
  <si>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</si>
  <si>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</si>
  <si>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</si>
  <si>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</si>
  <si>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</si>
  <si>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</si>
  <si>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</si>
  <si>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</si>
  <si>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</si>
  <si>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</si>
  <si>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</si>
  <si>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</si>
  <si>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</si>
  <si>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</si>
  <si>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</si>
  <si>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</si>
  <si>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</si>
  <si>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</si>
  <si>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</si>
  <si>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</si>
  <si>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</si>
  <si>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</si>
  <si>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</si>
  <si>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</si>
  <si>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</si>
  <si>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</si>
  <si>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</si>
  <si>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</si>
  <si>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</si>
  <si>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</si>
  <si>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</si>
  <si>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</si>
  <si>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</si>
  <si>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</si>
  <si>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</si>
  <si>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</si>
  <si>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</si>
  <si>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</si>
  <si>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</si>
  <si>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</si>
  <si>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</si>
  <si>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</si>
  <si>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</si>
  <si>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</si>
  <si>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</si>
  <si>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</si>
  <si>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</si>
  <si>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</si>
  <si>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</si>
  <si>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</si>
  <si>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</si>
  <si>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</si>
  <si>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</si>
  <si>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</si>
  <si>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</si>
  <si>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</si>
  <si>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</si>
  <si>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</si>
  <si>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</si>
  <si>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</si>
  <si>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</si>
  <si>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</si>
  <si>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</si>
  <si>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</si>
  <si>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</si>
  <si>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</si>
  <si>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</si>
  <si>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</si>
  <si>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</si>
  <si>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</si>
  <si>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</si>
  <si>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</si>
  <si>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</si>
  <si>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</si>
  <si>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</si>
  <si>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</si>
  <si>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</si>
  <si>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</si>
  <si>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</si>
  <si>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</si>
  <si>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</si>
  <si>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</si>
  <si>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</si>
  <si>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</si>
  <si>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</si>
  <si>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</si>
  <si>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</si>
  <si>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</si>
  <si>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</si>
  <si>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</si>
  <si>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</si>
  <si>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</si>
  <si>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</si>
  <si>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</si>
  <si>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</si>
  <si>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</si>
  <si>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</si>
  <si>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</si>
  <si>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</si>
  <si>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</si>
  <si>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</si>
  <si>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</si>
  <si>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</si>
  <si>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</si>
  <si>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</si>
  <si>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</si>
  <si>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</si>
  <si>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</si>
  <si>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</si>
  <si>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</si>
  <si>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</si>
  <si>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</si>
  <si>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</si>
  <si>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</si>
  <si>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</si>
  <si>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</si>
  <si>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</si>
  <si>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</si>
  <si>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</si>
  <si>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</si>
  <si>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</si>
  <si>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</si>
  <si>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</si>
  <si>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</si>
  <si>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</si>
  <si>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</si>
  <si>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</si>
  <si>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</si>
  <si>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</si>
  <si>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</si>
  <si>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</si>
  <si>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</si>
  <si>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</si>
  <si>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</si>
  <si>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</si>
  <si>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</si>
  <si>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</si>
  <si>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</si>
  <si>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</si>
  <si>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</si>
  <si>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</si>
  <si>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</si>
  <si>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</si>
  <si>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</si>
  <si>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</si>
  <si>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</si>
  <si>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</si>
  <si>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</si>
  <si>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</si>
  <si>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</si>
  <si>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</si>
  <si>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</si>
  <si>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</si>
  <si>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</si>
  <si>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</si>
  <si>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</si>
  <si>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</si>
  <si>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</si>
  <si>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</si>
  <si>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</si>
  <si>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</si>
  <si>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</si>
  <si>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</si>
  <si>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</si>
  <si>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</si>
  <si>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</si>
  <si>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</si>
  <si>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</si>
  <si>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</si>
  <si>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</si>
  <si>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</si>
  <si>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</si>
  <si>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</si>
  <si>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</si>
  <si>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</si>
  <si>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</si>
  <si>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</si>
  <si>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</si>
  <si>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</si>
  <si>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</si>
  <si>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</si>
  <si>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</si>
  <si>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</si>
  <si>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</si>
  <si>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</si>
  <si>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</si>
  <si>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</si>
  <si>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</si>
  <si>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</si>
  <si>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</si>
  <si>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</si>
  <si>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</si>
  <si>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</si>
  <si>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</si>
  <si>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</si>
  <si>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</si>
  <si>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</si>
  <si>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</si>
  <si>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</si>
  <si>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</si>
  <si>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</si>
  <si>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</si>
  <si>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</si>
  <si>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</si>
  <si>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</si>
  <si>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</si>
  <si>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</si>
  <si>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</si>
  <si>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</si>
  <si>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</si>
  <si>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</si>
  <si>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</si>
  <si>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</si>
  <si>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</si>
  <si>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</si>
  <si>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</si>
  <si>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</si>
  <si>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</si>
  <si>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</si>
  <si>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</si>
  <si>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</si>
  <si>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</si>
  <si>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</si>
  <si>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</si>
  <si>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</si>
  <si>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</si>
  <si>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</si>
  <si>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</si>
  <si>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</si>
  <si>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</si>
  <si>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</si>
  <si>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</si>
  <si>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</si>
  <si>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</si>
  <si>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</si>
  <si>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</si>
  <si>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</si>
  <si>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</si>
  <si>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</si>
  <si>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</si>
  <si>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</si>
  <si>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</si>
  <si>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</si>
  <si>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</si>
  <si>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</si>
  <si>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</si>
  <si>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</si>
  <si>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</si>
  <si>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</si>
  <si>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</si>
  <si>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</si>
  <si>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</si>
  <si>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</si>
  <si>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</si>
  <si>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</si>
  <si>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</si>
  <si>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</si>
  <si>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</si>
  <si>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</si>
  <si>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</si>
  <si>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</si>
  <si>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</si>
  <si>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</si>
  <si>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</si>
  <si>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</si>
  <si>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</si>
  <si>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</si>
  <si>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</si>
  <si>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</si>
  <si>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</si>
  <si>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</si>
  <si>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</si>
  <si>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</si>
  <si>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</si>
  <si>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</si>
  <si>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</si>
  <si>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</si>
  <si>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</si>
  <si>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</si>
  <si>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</si>
  <si>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</si>
  <si>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</si>
  <si>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</si>
  <si>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</si>
  <si>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</si>
  <si>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</si>
  <si>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</si>
  <si>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</si>
  <si>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</si>
  <si>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</si>
  <si>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</si>
  <si>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</si>
  <si>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</si>
  <si>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</si>
  <si>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</si>
  <si>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</si>
  <si>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</si>
  <si>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</si>
  <si>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</si>
  <si>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</si>
  <si>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</si>
  <si>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</si>
  <si>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</si>
  <si>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</si>
  <si>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</si>
  <si>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</si>
  <si>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</si>
  <si>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</si>
  <si>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</si>
  <si>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</si>
  <si>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</si>
  <si>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</si>
  <si>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</si>
  <si>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</si>
  <si>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</si>
  <si>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</si>
  <si>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</si>
  <si>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</si>
  <si>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</si>
  <si>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</si>
  <si>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</si>
  <si>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</si>
  <si>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</si>
  <si>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</si>
  <si>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</si>
  <si>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</si>
  <si>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</si>
  <si>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</si>
  <si>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</si>
  <si>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</si>
  <si>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</si>
  <si>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</si>
  <si>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</si>
  <si>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</si>
  <si>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</si>
  <si>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</si>
  <si>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</si>
  <si>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</si>
  <si>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</si>
  <si>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</si>
  <si>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</si>
  <si>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</si>
  <si>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</si>
  <si>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</si>
  <si>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</si>
  <si>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</si>
  <si>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</si>
  <si>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</si>
  <si>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</si>
  <si>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</si>
  <si>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</si>
  <si>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</si>
  <si>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</si>
  <si>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</si>
  <si>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</si>
  <si>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</si>
  <si>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</si>
  <si>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</si>
  <si>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</si>
  <si>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</si>
  <si>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</si>
  <si>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</si>
  <si>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</si>
  <si>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</si>
  <si>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</si>
  <si>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</si>
  <si>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</si>
  <si>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</si>
  <si>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</si>
  <si>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</si>
  <si>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</si>
  <si>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</si>
  <si>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</si>
  <si>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</si>
  <si>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</si>
  <si>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</si>
  <si>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</si>
  <si>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</si>
  <si>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</si>
  <si>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</si>
  <si>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</si>
  <si>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</si>
  <si>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</si>
  <si>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</si>
  <si>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</si>
  <si>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</si>
  <si>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</si>
  <si>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</si>
  <si>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</si>
  <si>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</si>
  <si>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</si>
  <si>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</si>
  <si>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</si>
  <si>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</si>
  <si>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</si>
  <si>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</si>
  <si>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</si>
  <si>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</si>
  <si>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</si>
  <si>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</si>
  <si>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</si>
  <si>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</si>
  <si>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</si>
  <si>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</si>
  <si>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</si>
  <si>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</si>
  <si>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</si>
  <si>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</si>
  <si>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</si>
  <si>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</si>
  <si>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</si>
  <si>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</si>
  <si>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</si>
  <si>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</si>
  <si>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</si>
  <si>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</si>
  <si>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</si>
  <si>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</si>
  <si>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</si>
  <si>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</si>
  <si>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</si>
  <si>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</si>
  <si>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</si>
  <si>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</si>
  <si>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</si>
  <si>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</si>
  <si>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</si>
  <si>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</si>
  <si>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</si>
  <si>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</si>
  <si>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</si>
  <si>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</si>
  <si>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</si>
  <si>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</si>
  <si>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</si>
  <si>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</si>
  <si>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</si>
  <si>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</si>
  <si>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</si>
  <si>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</si>
  <si>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</si>
  <si>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</si>
  <si>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</si>
  <si>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</si>
  <si>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</si>
  <si>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</si>
  <si>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</si>
  <si>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</si>
  <si>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</si>
  <si>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</si>
  <si>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</si>
  <si>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</si>
  <si>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</si>
  <si>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</si>
  <si>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</si>
  <si>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</si>
  <si>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</si>
  <si>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</si>
  <si>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</si>
  <si>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</si>
  <si>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</si>
  <si>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</si>
  <si>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</si>
  <si>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</si>
  <si>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</si>
  <si>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</si>
  <si>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</si>
  <si>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</si>
  <si>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</si>
  <si>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</si>
  <si>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</si>
  <si>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</si>
  <si>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</si>
  <si>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</si>
  <si>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</si>
  <si>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</si>
  <si>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</si>
  <si>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</si>
  <si>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</si>
  <si>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</si>
  <si>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</si>
  <si>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</si>
  <si>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</si>
  <si>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</si>
  <si>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</si>
  <si>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</si>
  <si>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</si>
  <si>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</si>
  <si>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</si>
  <si>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</si>
  <si>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</si>
  <si>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</si>
  <si>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</si>
  <si>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</si>
  <si>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</si>
  <si>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</si>
  <si>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</si>
  <si>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</si>
  <si>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</si>
  <si>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</si>
  <si>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</si>
  <si>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</si>
  <si>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</si>
  <si>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</si>
  <si>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</si>
  <si>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</si>
  <si>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</si>
  <si>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</si>
  <si>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</si>
  <si>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</si>
  <si>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</si>
  <si>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</si>
  <si>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</si>
  <si>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</si>
  <si>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</si>
  <si>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</si>
  <si>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</si>
  <si>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</si>
  <si>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</si>
  <si>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</si>
  <si>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</si>
  <si>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</si>
  <si>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</si>
  <si>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</si>
  <si>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</si>
  <si>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</si>
  <si>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</si>
  <si>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</si>
  <si>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</si>
  <si>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</si>
  <si>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</si>
  <si>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</si>
  <si>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</si>
  <si>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</si>
  <si>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</si>
  <si>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</si>
  <si>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</si>
  <si>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</si>
  <si>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</si>
  <si>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</si>
  <si>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</si>
  <si>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</si>
  <si>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</si>
  <si>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</si>
  <si>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</si>
  <si>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</si>
  <si>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</si>
  <si>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</si>
  <si>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</si>
  <si>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</si>
  <si>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</si>
  <si>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</si>
  <si>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</si>
  <si>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</si>
  <si>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</si>
  <si>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</si>
  <si>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</si>
  <si>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</si>
  <si>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</si>
  <si>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</si>
  <si>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</si>
  <si>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</si>
  <si>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</si>
  <si>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</si>
  <si>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</si>
  <si>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</si>
  <si>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</si>
  <si>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</si>
  <si>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</si>
  <si>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</si>
  <si>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</si>
  <si>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</si>
  <si>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</si>
  <si>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</si>
  <si>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</si>
  <si>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</si>
  <si>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</si>
  <si>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</si>
  <si>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</si>
  <si>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</si>
  <si>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</si>
  <si>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</si>
  <si>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</si>
  <si>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</si>
  <si>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</si>
  <si>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</si>
  <si>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</si>
  <si>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</si>
  <si>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</si>
  <si>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</si>
  <si>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</si>
  <si>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</si>
  <si>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</si>
  <si>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</si>
  <si>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</si>
  <si>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</si>
  <si>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</si>
  <si>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</si>
  <si>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</si>
  <si>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</si>
  <si>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</si>
  <si>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</si>
  <si>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</si>
  <si>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</si>
  <si>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</si>
  <si>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</si>
  <si>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</si>
  <si>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</si>
  <si>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</si>
  <si>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</si>
  <si>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</si>
  <si>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</si>
  <si>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</si>
  <si>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</si>
  <si>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</si>
  <si>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</si>
  <si>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</si>
  <si>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</si>
  <si>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</si>
  <si>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</si>
  <si>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</si>
  <si>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</si>
  <si>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</si>
  <si>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</si>
  <si>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</si>
  <si>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</si>
  <si>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</si>
  <si>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</si>
  <si>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</si>
  <si>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</si>
  <si>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</si>
  <si>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</si>
  <si>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</si>
  <si>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</si>
  <si>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</si>
  <si>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</si>
  <si>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</si>
  <si>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</si>
  <si>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</si>
  <si>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</si>
  <si>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</si>
  <si>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</si>
  <si>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</si>
  <si>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</si>
  <si>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</si>
  <si>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</si>
  <si>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</si>
  <si>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</si>
  <si>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</si>
  <si>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</si>
  <si>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</si>
  <si>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</si>
  <si>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</si>
  <si>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</si>
  <si>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</si>
  <si>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</si>
  <si>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</si>
  <si>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</si>
  <si>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</si>
  <si>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</si>
  <si>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</si>
  <si>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</si>
  <si>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</si>
  <si>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</si>
  <si>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</si>
  <si>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</si>
  <si>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</si>
  <si>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</si>
  <si>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</si>
  <si>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</si>
  <si>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</si>
  <si>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</si>
  <si>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</si>
  <si>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</si>
  <si>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</si>
  <si>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</si>
  <si>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</si>
  <si>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</si>
  <si>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</si>
  <si>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</si>
  <si>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</si>
  <si>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</si>
  <si>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</si>
  <si>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</si>
  <si>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</si>
  <si>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</si>
  <si>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</si>
  <si>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</si>
  <si>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</si>
  <si>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</si>
  <si>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</si>
  <si>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</si>
  <si>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</si>
  <si>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</si>
  <si>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</si>
  <si>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</si>
  <si>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</si>
  <si>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</si>
  <si>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</si>
  <si>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</si>
  <si>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</si>
  <si>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</si>
  <si>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</si>
  <si>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</si>
  <si>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</si>
  <si>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</si>
  <si>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</si>
  <si>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</si>
  <si>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</si>
  <si>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</si>
  <si>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</si>
  <si>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</si>
  <si>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</si>
  <si>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</si>
  <si>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</si>
  <si>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</si>
  <si>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</si>
  <si>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</si>
  <si>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</si>
  <si>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</si>
  <si>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</si>
  <si>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</si>
  <si>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</si>
  <si>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</si>
  <si>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</si>
  <si>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</si>
  <si>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</si>
  <si>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</si>
  <si>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</si>
  <si>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</si>
  <si>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</si>
  <si>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</si>
  <si>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</si>
  <si>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</si>
  <si>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</si>
  <si>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</si>
  <si>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</si>
  <si>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</si>
  <si>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</si>
  <si>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</si>
  <si>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</si>
  <si>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</si>
  <si>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</si>
  <si>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</si>
  <si>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</si>
  <si>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</si>
  <si>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</si>
  <si>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</si>
  <si>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</si>
  <si>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</si>
  <si>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</si>
  <si>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</si>
  <si>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</si>
  <si>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</si>
  <si>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</si>
  <si>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</si>
  <si>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</si>
  <si>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</si>
  <si>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</si>
  <si>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</si>
  <si>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</si>
  <si>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</si>
  <si>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</si>
  <si>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</si>
  <si>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</si>
  <si>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</si>
  <si>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</si>
  <si>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</si>
  <si>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</si>
  <si>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</si>
  <si>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</si>
  <si>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</si>
  <si>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</si>
  <si>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</si>
  <si>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</si>
  <si>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</si>
  <si>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</si>
  <si>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</si>
  <si>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</si>
  <si>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</si>
  <si>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</si>
  <si>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</si>
  <si>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</si>
  <si>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</si>
  <si>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</si>
  <si>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</si>
  <si>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</si>
  <si>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</si>
  <si>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</si>
  <si>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</si>
  <si>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</si>
  <si>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</si>
  <si>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</si>
  <si>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</si>
  <si>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</si>
  <si>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</si>
  <si>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</si>
  <si>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</si>
  <si>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</si>
  <si>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</si>
  <si>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</si>
  <si>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</si>
  <si>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</si>
  <si>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</si>
  <si>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</si>
  <si>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</si>
  <si>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</si>
  <si>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</si>
  <si>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</si>
  <si>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</si>
  <si>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</si>
  <si>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</si>
  <si>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</si>
  <si>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</si>
  <si>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</si>
  <si>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</si>
  <si>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</si>
  <si>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</si>
  <si>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</si>
  <si>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</si>
  <si>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</si>
  <si>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</si>
  <si>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</si>
  <si>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</si>
  <si>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</si>
  <si>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</si>
  <si>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</si>
  <si>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</si>
  <si>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</si>
  <si>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</si>
  <si>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</si>
  <si>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</si>
  <si>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</si>
  <si>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</si>
  <si>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</si>
  <si>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</si>
  <si>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</si>
  <si>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</si>
  <si>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</si>
  <si>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</si>
  <si>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</si>
  <si>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</si>
  <si>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</si>
  <si>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</si>
  <si>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</si>
  <si>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</si>
  <si>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</si>
  <si>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</si>
  <si>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</si>
  <si>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</si>
  <si>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</si>
  <si>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</si>
  <si>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</si>
  <si>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</si>
  <si>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</si>
  <si>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</si>
  <si>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</si>
  <si>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</si>
  <si>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</si>
  <si>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</si>
  <si>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</si>
  <si>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</si>
  <si>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</si>
  <si>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</si>
  <si>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</si>
  <si>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</si>
  <si>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</si>
  <si>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</si>
  <si>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</si>
  <si>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</si>
  <si>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</si>
  <si>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</si>
  <si>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</si>
  <si>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</si>
  <si>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</si>
  <si>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</si>
  <si>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</si>
  <si>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</si>
  <si>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</si>
  <si>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</si>
  <si>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</si>
  <si>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</si>
  <si>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</si>
  <si>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</si>
  <si>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</si>
  <si>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</si>
  <si>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</si>
  <si>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</si>
  <si>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</si>
  <si>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</si>
  <si>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</si>
  <si>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</si>
  <si>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</si>
  <si>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</si>
  <si>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</si>
  <si>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</si>
  <si>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</si>
  <si>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</si>
  <si>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</si>
  <si>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</si>
  <si>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</si>
  <si>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</si>
  <si>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</si>
  <si>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</si>
  <si>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</si>
  <si>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</si>
  <si>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</si>
  <si>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</si>
  <si>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</si>
  <si>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</si>
  <si>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</si>
  <si>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</si>
  <si>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</si>
  <si>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</si>
  <si>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</si>
  <si>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</si>
  <si>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</si>
  <si>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</si>
  <si>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</si>
  <si>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</si>
  <si>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</si>
  <si>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</si>
  <si>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</si>
  <si>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</si>
  <si>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</si>
  <si>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</si>
  <si>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</si>
  <si>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</si>
  <si>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</si>
  <si>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</si>
  <si>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</si>
  <si>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</si>
  <si>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</si>
  <si>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</si>
  <si>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</si>
  <si>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</si>
  <si>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</si>
  <si>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</si>
  <si>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</si>
  <si>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</si>
  <si>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</si>
  <si>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</si>
  <si>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</si>
  <si>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</si>
  <si>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</si>
  <si>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</si>
  <si>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</si>
  <si>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</si>
  <si>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</si>
  <si>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</si>
  <si>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</si>
  <si>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</si>
  <si>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</si>
  <si>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</si>
  <si>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</si>
  <si>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</si>
  <si>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</si>
  <si>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</si>
  <si>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</si>
  <si>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</si>
  <si>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</si>
  <si>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</si>
  <si>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</si>
  <si>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</si>
  <si>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</si>
  <si>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</si>
  <si>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</si>
  <si>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</si>
  <si>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</si>
  <si>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</si>
  <si>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</si>
  <si>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</si>
  <si>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</si>
  <si>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</si>
  <si>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</si>
  <si>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</si>
  <si>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</si>
  <si>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</si>
  <si>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</si>
  <si>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</si>
  <si>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</si>
  <si>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</si>
  <si>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</si>
  <si>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</si>
  <si>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</si>
  <si>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</si>
  <si>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</si>
  <si>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</si>
  <si>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</si>
  <si>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</si>
  <si>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</si>
  <si>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</si>
  <si>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</si>
  <si>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</si>
  <si>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</si>
  <si>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</si>
  <si>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</si>
  <si>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</si>
  <si>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</si>
  <si>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</si>
  <si>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</si>
  <si>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</si>
  <si>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</si>
  <si>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</si>
  <si>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</si>
  <si>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</si>
  <si>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</si>
  <si>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</si>
  <si>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</si>
  <si>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</si>
  <si>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</si>
  <si>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</si>
  <si>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</si>
  <si>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</si>
  <si>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</si>
  <si>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</si>
  <si>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</si>
  <si>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</si>
  <si>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</si>
  <si>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</si>
  <si>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</si>
  <si>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</si>
  <si>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</si>
  <si>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</si>
  <si>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</si>
  <si>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</si>
  <si>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</si>
  <si>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</si>
  <si>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</si>
  <si>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</si>
  <si>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</si>
  <si>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</si>
  <si>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</si>
  <si>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</si>
  <si>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</si>
  <si>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</si>
  <si>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</si>
  <si>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</si>
  <si>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</si>
  <si>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</si>
  <si>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</si>
  <si>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</si>
  <si>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</si>
  <si>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</si>
  <si>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</si>
  <si>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</si>
  <si>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</si>
  <si>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</si>
  <si>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</si>
  <si>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</si>
  <si>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</si>
  <si>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</si>
  <si>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</si>
  <si>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</si>
  <si>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</si>
  <si>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</si>
  <si>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</si>
  <si>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</si>
  <si>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</si>
  <si>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</si>
  <si>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</si>
  <si>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</si>
  <si>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</si>
  <si>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</si>
  <si>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</si>
  <si>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</si>
  <si>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</si>
  <si>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</si>
  <si>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</si>
  <si>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</si>
  <si>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</si>
  <si>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</si>
  <si>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</si>
  <si>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</si>
  <si>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</si>
  <si>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</si>
  <si>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</si>
  <si>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</si>
  <si>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</si>
  <si>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</si>
  <si>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</si>
  <si>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</si>
  <si>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</si>
  <si>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</si>
  <si>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</si>
  <si>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</si>
  <si>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</si>
  <si>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</si>
  <si>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</si>
  <si>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</si>
  <si>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</si>
  <si>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</si>
  <si>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</si>
  <si>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</si>
  <si>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</si>
  <si>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</si>
  <si>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</si>
  <si>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</si>
  <si>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</si>
  <si>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</si>
  <si>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</si>
  <si>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</si>
  <si>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</si>
  <si>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</si>
  <si>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</si>
  <si>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</si>
  <si>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</si>
  <si>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</si>
  <si>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</si>
  <si>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</si>
  <si>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</si>
  <si>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</si>
  <si>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</si>
  <si>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</si>
  <si>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</si>
  <si>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</si>
  <si>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</si>
  <si>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</si>
  <si>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</si>
  <si>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</si>
  <si>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</si>
  <si>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</si>
  <si>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</si>
  <si>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</si>
  <si>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</si>
  <si>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</si>
  <si>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</si>
  <si>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</si>
  <si>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</si>
  <si>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</si>
  <si>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</si>
  <si>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</si>
  <si>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</si>
  <si>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</si>
  <si>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</si>
  <si>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</si>
  <si>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</si>
  <si>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</si>
  <si>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</si>
  <si>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</si>
  <si>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</si>
  <si>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</si>
  <si>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</si>
  <si>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</si>
  <si>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</si>
  <si>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</si>
  <si>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</si>
  <si>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</si>
  <si>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</si>
  <si>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</si>
  <si>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</si>
  <si>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</si>
  <si>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</si>
  <si>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</si>
  <si>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</si>
  <si>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</si>
  <si>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</si>
  <si>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</si>
  <si>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</si>
  <si>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</si>
  <si>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</si>
  <si>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</si>
  <si>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</si>
  <si>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</si>
  <si>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</si>
  <si>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</si>
  <si>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</si>
  <si>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</si>
  <si>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</si>
  <si>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</si>
  <si>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</si>
  <si>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</si>
  <si>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</si>
  <si>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</si>
  <si>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</si>
  <si>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</si>
  <si>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</si>
  <si>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</si>
  <si>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</si>
  <si>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</si>
  <si>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</si>
  <si>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</si>
  <si>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</si>
  <si>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</si>
  <si>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</si>
  <si>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</si>
  <si>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</si>
  <si>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</si>
  <si>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</si>
  <si>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</si>
  <si>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</si>
  <si>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</si>
  <si>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</si>
  <si>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</si>
  <si>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</si>
  <si>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</si>
  <si>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</si>
  <si>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</si>
  <si>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</si>
  <si>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</si>
  <si>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</si>
  <si>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</si>
  <si>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</si>
  <si>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</si>
  <si>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</si>
  <si>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</si>
  <si>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</si>
  <si>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</si>
  <si>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</si>
  <si>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</si>
  <si>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</si>
  <si>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</si>
  <si>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</si>
  <si>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</si>
  <si>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</si>
  <si>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</si>
  <si>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</si>
  <si>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</si>
  <si>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</si>
  <si>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</si>
  <si>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</si>
  <si>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</si>
  <si>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</si>
  <si>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</si>
  <si>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</si>
  <si>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</si>
  <si>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</si>
  <si>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</si>
  <si>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</si>
  <si>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</si>
  <si>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</si>
  <si>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</si>
  <si>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</si>
  <si>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</si>
  <si>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</si>
  <si>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</si>
  <si>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</si>
  <si>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</si>
  <si>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</si>
  <si>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</si>
  <si>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</si>
  <si>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</si>
  <si>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</si>
  <si>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</si>
  <si>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</si>
  <si>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</si>
  <si>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</si>
  <si>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</si>
  <si>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</si>
  <si>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</si>
  <si>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</si>
  <si>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</si>
  <si>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</si>
  <si>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</si>
  <si>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</si>
  <si>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</si>
  <si>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</si>
  <si>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</si>
  <si>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</si>
  <si>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</si>
  <si>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</si>
  <si>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</si>
  <si>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</si>
  <si>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</si>
  <si>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</si>
  <si>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</si>
  <si>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</si>
  <si>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</si>
  <si>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</si>
  <si>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</si>
  <si>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</si>
  <si>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</si>
  <si>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</si>
  <si>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</si>
  <si>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</si>
  <si>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</si>
  <si>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</si>
  <si>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</si>
  <si>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</si>
  <si>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</si>
  <si>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</si>
  <si>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</si>
  <si>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</si>
  <si>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</si>
  <si>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</si>
  <si>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</si>
  <si>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</si>
  <si>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</si>
  <si>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</si>
  <si>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</si>
  <si>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</si>
  <si>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</si>
  <si>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</si>
  <si>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</si>
  <si>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</si>
  <si>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</si>
  <si>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</si>
  <si>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</si>
  <si>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</si>
  <si>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</si>
  <si>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</si>
  <si>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</si>
  <si>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</si>
  <si>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</si>
  <si>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</si>
  <si>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</si>
  <si>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</si>
  <si>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</si>
  <si>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</si>
  <si>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</si>
  <si>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</si>
  <si>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</si>
  <si>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</si>
  <si>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</si>
  <si>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</si>
  <si>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</si>
  <si>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</si>
  <si>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</si>
  <si>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</si>
  <si>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</si>
  <si>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</si>
  <si>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</si>
  <si>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</si>
  <si>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</si>
  <si>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</si>
  <si>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</si>
  <si>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</si>
  <si>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</si>
  <si>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</si>
  <si>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</si>
  <si>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</si>
  <si>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</si>
  <si>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</si>
  <si>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</si>
  <si>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</si>
  <si>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</si>
  <si>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</si>
  <si>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</si>
  <si>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</si>
  <si>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</si>
  <si>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</si>
  <si>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</si>
  <si>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</si>
  <si>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</si>
  <si>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</si>
  <si>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</si>
  <si>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</si>
  <si>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</si>
  <si>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</si>
  <si>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</si>
  <si>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</si>
  <si>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</si>
  <si>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</si>
  <si>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</si>
  <si>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</si>
  <si>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</si>
  <si>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</si>
  <si>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</si>
  <si>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</si>
  <si>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</si>
  <si>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</si>
  <si>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</si>
  <si>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</si>
  <si>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</si>
  <si>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</si>
  <si>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</si>
  <si>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</si>
  <si>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</si>
  <si>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</si>
  <si>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</si>
  <si>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</si>
  <si>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</si>
  <si>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</si>
  <si>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</si>
  <si>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</si>
  <si>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</si>
  <si>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</si>
  <si>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</si>
  <si>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</si>
  <si>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</si>
  <si>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</si>
  <si>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</si>
  <si>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</si>
  <si>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</si>
  <si>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</si>
  <si>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</si>
  <si>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</si>
  <si>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</si>
  <si>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</si>
  <si>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</si>
  <si>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</si>
  <si>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</si>
  <si>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</si>
  <si>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</si>
  <si>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</si>
  <si>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</si>
  <si>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</si>
  <si>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</si>
  <si>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</si>
  <si>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</si>
  <si>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</si>
  <si>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</si>
  <si>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</si>
  <si>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</si>
  <si>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</si>
  <si>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</si>
  <si>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</si>
  <si>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</si>
  <si>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</si>
  <si>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</si>
  <si>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</si>
  <si>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</si>
  <si>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</si>
  <si>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</si>
  <si>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</si>
  <si>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</si>
  <si>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</si>
  <si>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</si>
  <si>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</si>
  <si>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</si>
  <si>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</si>
  <si>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</si>
  <si>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</si>
  <si>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</si>
  <si>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</si>
  <si>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</si>
  <si>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</si>
  <si>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</si>
  <si>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</si>
  <si>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</si>
  <si>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</si>
  <si>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</si>
  <si>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</si>
  <si>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</si>
  <si>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</si>
  <si>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</si>
  <si>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</si>
  <si>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</si>
  <si>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</si>
  <si>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</si>
  <si>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</si>
  <si>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</si>
  <si>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</si>
  <si>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</si>
  <si>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</si>
  <si>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</si>
  <si>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</si>
  <si>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</si>
  <si>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</si>
  <si>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</si>
  <si>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</si>
  <si>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</si>
  <si>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</si>
  <si>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</si>
  <si>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</si>
  <si>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</si>
  <si>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</si>
  <si>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</si>
  <si>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</si>
  <si>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</si>
  <si>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</si>
  <si>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</si>
  <si>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</si>
  <si>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</si>
  <si>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</si>
  <si>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</si>
  <si>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</si>
  <si>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</si>
  <si>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</si>
  <si>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</si>
  <si>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</si>
  <si>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</si>
  <si>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</si>
  <si>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</si>
  <si>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</si>
  <si>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</si>
  <si>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</si>
  <si>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</si>
  <si>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</si>
  <si>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</si>
  <si>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</si>
  <si>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</si>
  <si>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</si>
  <si>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</si>
  <si>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</si>
  <si>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</si>
  <si>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</si>
  <si>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</si>
  <si>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</si>
  <si>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</si>
  <si>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</si>
  <si>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</si>
  <si>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</si>
  <si>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</si>
  <si>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</si>
  <si>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</si>
  <si>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</si>
  <si>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</si>
  <si>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</si>
  <si>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</si>
  <si>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</si>
  <si>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</si>
  <si>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</si>
  <si>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</si>
  <si>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</si>
  <si>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</si>
  <si>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</si>
  <si>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</si>
  <si>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</si>
  <si>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</si>
  <si>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</si>
  <si>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</si>
  <si>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</si>
  <si>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</si>
  <si>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</si>
  <si>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</si>
  <si>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</si>
  <si>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</si>
  <si>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</si>
  <si>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</si>
  <si>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</si>
  <si>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</si>
  <si>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</si>
  <si>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</si>
  <si>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</si>
  <si>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</si>
  <si>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</si>
  <si>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</si>
  <si>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</si>
  <si>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</si>
  <si>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</si>
  <si>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</si>
  <si>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</si>
  <si>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</si>
  <si>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</si>
  <si>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</si>
  <si>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</si>
  <si>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</si>
  <si>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</si>
  <si>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</si>
  <si>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</si>
  <si>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</si>
  <si>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</si>
  <si>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</si>
  <si>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</si>
  <si>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</si>
  <si>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</si>
  <si>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</si>
  <si>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</si>
  <si>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</si>
  <si>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</si>
  <si>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</si>
  <si>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</si>
  <si>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</si>
  <si>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</si>
  <si>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</si>
  <si>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</si>
  <si>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</si>
  <si>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</si>
  <si>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</si>
  <si>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</si>
  <si>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</si>
  <si>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</si>
  <si>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</si>
  <si>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</si>
  <si>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</si>
  <si>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</si>
  <si>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</si>
  <si>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</si>
  <si>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</si>
  <si>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</si>
  <si>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</si>
  <si>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</si>
  <si>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</si>
  <si>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</si>
  <si>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</si>
  <si>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</si>
  <si>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</si>
  <si>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</si>
  <si>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</si>
  <si>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</si>
  <si>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</si>
  <si>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</si>
  <si>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</si>
  <si>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</si>
  <si>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</si>
  <si>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</si>
  <si>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</si>
  <si>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</si>
  <si>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</si>
  <si>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</si>
  <si>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</si>
  <si>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</si>
  <si>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</si>
  <si>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</si>
  <si>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</si>
  <si>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</si>
  <si>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</si>
  <si>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</si>
  <si>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</si>
  <si>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</si>
  <si>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</si>
  <si>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</si>
  <si>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</si>
  <si>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</si>
  <si>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</si>
  <si>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</si>
  <si>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</si>
  <si>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</si>
  <si>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</si>
  <si>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</si>
  <si>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</si>
  <si>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</si>
  <si>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</si>
  <si>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</si>
  <si>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</si>
  <si>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</si>
  <si>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</si>
  <si>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</si>
  <si>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</si>
  <si>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</si>
  <si>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</si>
  <si>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</si>
  <si>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</si>
  <si>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</si>
  <si>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</si>
  <si>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</si>
  <si>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</si>
  <si>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</si>
  <si>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</si>
  <si>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</si>
  <si>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</si>
  <si>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</si>
  <si>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</si>
  <si>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</si>
  <si>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</si>
  <si>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</si>
  <si>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</si>
  <si>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</si>
  <si>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</si>
  <si>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</si>
  <si>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</si>
  <si>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</si>
  <si>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</si>
  <si>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</si>
  <si>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</si>
  <si>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</si>
  <si>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</si>
  <si>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</si>
  <si>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</si>
  <si>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</si>
  <si>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</si>
  <si>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</si>
  <si>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</si>
  <si>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</si>
  <si>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</si>
  <si>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</si>
  <si>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</si>
  <si>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</si>
  <si>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</si>
  <si>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</si>
  <si>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</si>
  <si>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</si>
  <si>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</si>
  <si>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</si>
  <si>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</si>
  <si>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</si>
  <si>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</si>
  <si>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</si>
  <si>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</si>
  <si>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</si>
  <si>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</si>
  <si>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</si>
  <si>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</si>
  <si>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</si>
  <si>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</si>
  <si>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</si>
  <si>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</si>
  <si>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</si>
  <si>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</si>
  <si>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</si>
  <si>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</si>
  <si>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</si>
  <si>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</si>
  <si>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</si>
  <si>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</si>
  <si>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</si>
  <si>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</si>
  <si>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</si>
  <si>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</si>
  <si>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</si>
  <si>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</si>
  <si>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</si>
  <si>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</si>
  <si>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</si>
  <si>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</si>
  <si>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</si>
  <si>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</si>
  <si>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</si>
  <si>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</si>
  <si>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</si>
  <si>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</si>
  <si>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</si>
  <si>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</si>
  <si>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</si>
  <si>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</si>
  <si>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</si>
  <si>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</si>
  <si>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</si>
  <si>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</si>
  <si>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</si>
  <si>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</si>
  <si>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</si>
  <si>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</si>
  <si>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</si>
  <si>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</si>
  <si>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</si>
  <si>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</si>
  <si>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</si>
  <si>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</si>
  <si>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</si>
  <si>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</si>
  <si>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</si>
  <si>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</si>
  <si>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</si>
  <si>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</si>
  <si>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</si>
  <si>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</si>
  <si>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</si>
  <si>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</si>
  <si>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</si>
  <si>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</si>
  <si>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</si>
  <si>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</si>
  <si>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</si>
  <si>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</si>
  <si>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</si>
  <si>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</si>
  <si>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</si>
  <si>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</si>
  <si>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</si>
  <si>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</si>
  <si>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</si>
  <si>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</si>
  <si>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</si>
  <si>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</si>
  <si>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</si>
  <si>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</si>
  <si>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</si>
  <si>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</si>
  <si>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</si>
  <si>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</si>
  <si>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</si>
  <si>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</si>
  <si>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</si>
  <si>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</si>
  <si>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</si>
  <si>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</si>
  <si>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</si>
  <si>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</si>
  <si>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</si>
  <si>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</si>
  <si>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</si>
  <si>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</si>
  <si>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</si>
  <si>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</si>
  <si>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</si>
  <si>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</si>
  <si>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</si>
  <si>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</si>
  <si>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</si>
  <si>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</si>
  <si>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</si>
  <si>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</si>
  <si>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</si>
  <si>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</si>
  <si>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</si>
  <si>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</si>
  <si>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</si>
  <si>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</si>
  <si>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</si>
  <si>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</si>
  <si>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</si>
  <si>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</si>
  <si>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</si>
  <si>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</si>
  <si>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</si>
  <si>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</si>
  <si>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</si>
  <si>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</si>
  <si>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</si>
  <si>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</si>
  <si>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</si>
  <si>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</si>
  <si>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</si>
  <si>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</si>
  <si>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</si>
  <si>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</si>
  <si>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</si>
  <si>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</si>
  <si>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</si>
  <si>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</si>
  <si>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</si>
  <si>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</si>
  <si>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</si>
  <si>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</si>
  <si>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</si>
  <si>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</si>
  <si>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</si>
  <si>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</si>
  <si>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</si>
  <si>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</si>
  <si>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</si>
  <si>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</si>
  <si>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</si>
  <si>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</si>
  <si>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</si>
  <si>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</si>
  <si>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</si>
  <si>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</si>
  <si>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</si>
  <si>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</si>
  <si>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</si>
  <si>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</si>
  <si>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</si>
  <si>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</si>
  <si>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</si>
  <si>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</si>
  <si>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</si>
  <si>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</si>
  <si>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</si>
  <si>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</si>
  <si>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</si>
  <si>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</si>
  <si>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</si>
  <si>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</si>
  <si>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</si>
  <si>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TREĆA EKONOMSKA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</si>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</sst>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2032900.3699999999</v>
      </c>
      <c r="D2" s="7">
        <f>'PR-RAS'!E6</f>
        <v>2389234.7599999998</v>
      </c>
      <c r="E2" s="7">
        <v>0</v>
      </c>
      <c r="F2" s="7">
        <v>0</v>
      </c>
      <c r="G2" s="8">
        <f t="shared" ref="G2:G274" si="0">(B2/1000)*(C2*1+D2*2)</f>
        <v>6811.3698899999999</v>
      </c>
      <c r="H2" s="8">
        <f t="shared" ref="H2:H274" si="1">ABS(C2-ROUND(C2,0))+ABS(D2-ROUND(D2,0))</f>
        <v>0.61000000010244548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1744818.8499999999</v>
      </c>
      <c r="D45" s="2">
        <f>'PR-RAS'!E49</f>
        <v>1910640.1199999999</v>
      </c>
      <c r="E45" s="2">
        <v>0</v>
      </c>
      <c r="F45" s="2">
        <v>0</v>
      </c>
      <c r="G45" s="3">
        <f t="shared" si="0"/>
        <v>244908.35995999997</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1741762.43</v>
      </c>
      <c r="D64" s="2">
        <f>'PR-RAS'!E68</f>
        <v>1907065.64</v>
      </c>
      <c r="E64" s="2">
        <v>0</v>
      </c>
      <c r="F64" s="2">
        <v>0</v>
      </c>
      <c r="G64" s="3">
        <f t="shared" si="0"/>
        <v>350021.30372999999</v>
      </c>
      <c r="H64" s="3">
        <f t="shared" si="1"/>
        <v>0.7900000000372529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1741099.43</v>
      </c>
      <c r="D65" s="2">
        <f>'PR-RAS'!E69</f>
        <v>1906415.64</v>
      </c>
      <c r="E65" s="2">
        <v>0</v>
      </c>
      <c r="F65" s="2">
        <v>0</v>
      </c>
      <c r="G65" s="3">
        <f t="shared" si="0"/>
        <v>355451.56543999998</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3056.42</v>
      </c>
      <c r="D73" s="2">
        <f>'PR-RAS'!E77</f>
        <v>3574.48</v>
      </c>
      <c r="E73" s="2">
        <v>0</v>
      </c>
      <c r="F73" s="2">
        <v>0</v>
      </c>
      <c r="G73" s="3">
        <f t="shared" si="0"/>
        <v>734.78736000000004</v>
      </c>
      <c r="H73" s="3">
        <f t="shared" si="1"/>
        <v>0.90000000000009095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3056.42</v>
      </c>
      <c r="D76" s="2">
        <f>'PR-RAS'!E80</f>
        <v>3574.48</v>
      </c>
      <c r="E76" s="2">
        <v>0</v>
      </c>
      <c r="F76" s="2">
        <v>0</v>
      </c>
      <c r="G76" s="3">
        <f t="shared" si="0"/>
        <v>765.40350000000001</v>
      </c>
      <c r="H76" s="3">
        <f t="shared" si="1"/>
        <v>0.90000000000009095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0.06</v>
      </c>
      <c r="E78" s="2">
        <v>0</v>
      </c>
      <c r="F78" s="2">
        <v>0</v>
      </c>
      <c r="G78" s="3">
        <f t="shared" si="0"/>
        <v>1.001E-2</v>
      </c>
      <c r="H78" s="3">
        <f t="shared" si="1"/>
        <v>6.9999999999999993E-2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0.06</v>
      </c>
      <c r="E79" s="2">
        <v>0</v>
      </c>
      <c r="F79" s="2">
        <v>0</v>
      </c>
      <c r="G79" s="3">
        <f t="shared" si="0"/>
        <v>1.014E-2</v>
      </c>
      <c r="H79" s="3">
        <f t="shared" si="1"/>
        <v>6.9999999999999993E-2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0.06</v>
      </c>
      <c r="E81" s="2">
        <v>0</v>
      </c>
      <c r="F81" s="2">
        <v>0</v>
      </c>
      <c r="G81" s="3">
        <f t="shared" si="0"/>
        <v>1.0400000000000001E-2</v>
      </c>
      <c r="H81" s="3">
        <f t="shared" si="1"/>
        <v>6.9999999999999993E-2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7969.02</v>
      </c>
      <c r="D102" s="2">
        <f>'PR-RAS'!E106</f>
        <v>6842.79</v>
      </c>
      <c r="E102" s="2">
        <v>0</v>
      </c>
      <c r="F102" s="2">
        <v>0</v>
      </c>
      <c r="G102" s="3">
        <f t="shared" si="0"/>
        <v>2187.1145999999999</v>
      </c>
      <c r="H102" s="3">
        <f t="shared" si="1"/>
        <v>0.23000000000047294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7969.02</v>
      </c>
      <c r="D108" s="2">
        <f>'PR-RAS'!E112</f>
        <v>6842.79</v>
      </c>
      <c r="E108" s="2">
        <v>0</v>
      </c>
      <c r="F108" s="2">
        <v>0</v>
      </c>
      <c r="G108" s="3">
        <f t="shared" si="0"/>
        <v>2317.0421999999999</v>
      </c>
      <c r="H108" s="3">
        <f t="shared" si="1"/>
        <v>0.23000000000047294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7969.02</v>
      </c>
      <c r="D113" s="2">
        <f>'PR-RAS'!E117</f>
        <v>6842.79</v>
      </c>
      <c r="E113" s="2">
        <v>0</v>
      </c>
      <c r="F113" s="2">
        <v>0</v>
      </c>
      <c r="G113" s="3">
        <f t="shared" si="0"/>
        <v>2425.3152</v>
      </c>
      <c r="H113" s="3">
        <f t="shared" si="1"/>
        <v>0.23000000000047294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24522.35</v>
      </c>
      <c r="D121" s="2">
        <f>'PR-RAS'!E125</f>
        <v>16096.55</v>
      </c>
      <c r="E121" s="2">
        <v>0</v>
      </c>
      <c r="F121" s="2">
        <v>0</v>
      </c>
      <c r="G121" s="3">
        <f t="shared" si="0"/>
        <v>6805.8539999999994</v>
      </c>
      <c r="H121" s="3">
        <f t="shared" si="1"/>
        <v>0.7999999999992724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19245.009999999998</v>
      </c>
      <c r="D122" s="2">
        <f>'PR-RAS'!E126</f>
        <v>16096.55</v>
      </c>
      <c r="E122" s="2">
        <v>0</v>
      </c>
      <c r="F122" s="2">
        <v>0</v>
      </c>
      <c r="G122" s="3">
        <f t="shared" si="0"/>
        <v>6224.0113099999999</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19245.009999999998</v>
      </c>
      <c r="D124" s="2">
        <f>'PR-RAS'!E128</f>
        <v>16096.55</v>
      </c>
      <c r="E124" s="2">
        <v>0</v>
      </c>
      <c r="F124" s="2">
        <v>0</v>
      </c>
      <c r="G124" s="3">
        <f t="shared" si="0"/>
        <v>6326.88753</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5277.34</v>
      </c>
      <c r="D125" s="2">
        <f>'PR-RAS'!E129</f>
        <v>0</v>
      </c>
      <c r="E125" s="2">
        <v>0</v>
      </c>
      <c r="F125" s="2">
        <v>0</v>
      </c>
      <c r="G125" s="3">
        <f t="shared" si="0"/>
        <v>654.39016000000004</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5277.34</v>
      </c>
      <c r="D127" s="2">
        <f>'PR-RAS'!E131</f>
        <v>0</v>
      </c>
      <c r="E127" s="2">
        <v>0</v>
      </c>
      <c r="F127" s="2">
        <v>0</v>
      </c>
      <c r="G127" s="3">
        <f t="shared" si="0"/>
        <v>664.94484</v>
      </c>
      <c r="H127" s="3">
        <f t="shared" si="1"/>
        <v>0.34000000000014552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255590.13999999998</v>
      </c>
      <c r="D130" s="2">
        <f>'PR-RAS'!E134</f>
        <v>455655.24</v>
      </c>
      <c r="E130" s="2">
        <v>0</v>
      </c>
      <c r="F130" s="2">
        <v>0</v>
      </c>
      <c r="G130" s="3">
        <f t="shared" si="0"/>
        <v>150530.17997999999</v>
      </c>
      <c r="H130" s="3">
        <f t="shared" si="1"/>
        <v>0.37999999997555278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255590.13999999998</v>
      </c>
      <c r="D131" s="2">
        <f>'PR-RAS'!E135</f>
        <v>455655.24</v>
      </c>
      <c r="E131" s="2">
        <v>0</v>
      </c>
      <c r="F131" s="2">
        <v>0</v>
      </c>
      <c r="G131" s="3">
        <f t="shared" si="0"/>
        <v>151697.08059999999</v>
      </c>
      <c r="H131" s="3">
        <f t="shared" si="1"/>
        <v>0.37999999997555278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135104.01999999999</v>
      </c>
      <c r="D132" s="2">
        <f>'PR-RAS'!E136</f>
        <v>379417.92</v>
      </c>
      <c r="E132" s="2">
        <v>0</v>
      </c>
      <c r="F132" s="2">
        <v>0</v>
      </c>
      <c r="G132" s="3">
        <f t="shared" si="0"/>
        <v>117106.12166</v>
      </c>
      <c r="H132" s="3">
        <f t="shared" si="1"/>
        <v>0.10000000000582077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120486.12</v>
      </c>
      <c r="D133" s="2">
        <f>'PR-RAS'!E137</f>
        <v>76237.320000000007</v>
      </c>
      <c r="E133" s="2">
        <v>0</v>
      </c>
      <c r="F133" s="2">
        <v>0</v>
      </c>
      <c r="G133" s="3">
        <f t="shared" si="0"/>
        <v>36030.820320000006</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1951525.0099999998</v>
      </c>
      <c r="D148" s="2">
        <f>'PR-RAS'!E152</f>
        <v>2430945.0500000003</v>
      </c>
      <c r="E148" s="2">
        <v>0</v>
      </c>
      <c r="F148" s="2">
        <v>0</v>
      </c>
      <c r="G148" s="3">
        <f t="shared" si="0"/>
        <v>1001572.02117</v>
      </c>
      <c r="H148" s="3">
        <f t="shared" si="1"/>
        <v>6.0000000055879354E-2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1732192.0499999998</v>
      </c>
      <c r="D149" s="2">
        <f>'PR-RAS'!E153</f>
        <v>2087116.25</v>
      </c>
      <c r="E149" s="2">
        <v>0</v>
      </c>
      <c r="F149" s="2">
        <v>0</v>
      </c>
      <c r="G149" s="3">
        <f t="shared" si="0"/>
        <v>874150.83339999989</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1455536.65</v>
      </c>
      <c r="D150" s="2">
        <f>'PR-RAS'!E154</f>
        <v>1749533.89</v>
      </c>
      <c r="E150" s="2">
        <v>0</v>
      </c>
      <c r="F150" s="2">
        <v>0</v>
      </c>
      <c r="G150" s="3">
        <f t="shared" si="0"/>
        <v>738236.06006999989</v>
      </c>
      <c r="H150" s="3">
        <f t="shared" si="1"/>
        <v>0.46000000019557774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1455536.65</v>
      </c>
      <c r="D151" s="2">
        <f>'PR-RAS'!E155</f>
        <v>1749533.89</v>
      </c>
      <c r="E151" s="2">
        <v>0</v>
      </c>
      <c r="F151" s="2">
        <v>0</v>
      </c>
      <c r="G151" s="3">
        <f t="shared" si="0"/>
        <v>743190.66449999996</v>
      </c>
      <c r="H151" s="3">
        <f t="shared" si="1"/>
        <v>0.46000000019557774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62174.64</v>
      </c>
      <c r="D155" s="2">
        <f>'PR-RAS'!E159</f>
        <v>79973.27</v>
      </c>
      <c r="E155" s="2">
        <v>0</v>
      </c>
      <c r="F155" s="2">
        <v>0</v>
      </c>
      <c r="G155" s="3">
        <f t="shared" si="0"/>
        <v>34206.661719999996</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214480.76</v>
      </c>
      <c r="D156" s="2">
        <f>'PR-RAS'!E160</f>
        <v>257609.09</v>
      </c>
      <c r="E156" s="2">
        <v>0</v>
      </c>
      <c r="F156" s="2">
        <v>0</v>
      </c>
      <c r="G156" s="3">
        <f t="shared" si="0"/>
        <v>113103.3357</v>
      </c>
      <c r="H156" s="3">
        <f t="shared" si="1"/>
        <v>0.32999999998719431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214176.25</v>
      </c>
      <c r="D158" s="2">
        <f>'PR-RAS'!E162</f>
        <v>257609.09</v>
      </c>
      <c r="E158" s="2">
        <v>0</v>
      </c>
      <c r="F158" s="2">
        <v>0</v>
      </c>
      <c r="G158" s="3">
        <f t="shared" si="0"/>
        <v>114514.92550999999</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304.51</v>
      </c>
      <c r="D159" s="2">
        <f>'PR-RAS'!E163</f>
        <v>0</v>
      </c>
      <c r="E159" s="2">
        <v>0</v>
      </c>
      <c r="F159" s="2">
        <v>0</v>
      </c>
      <c r="G159" s="3">
        <f t="shared" si="0"/>
        <v>48.112580000000001</v>
      </c>
      <c r="H159" s="3">
        <f t="shared" si="1"/>
        <v>0.49000000000000909</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215027.86999999997</v>
      </c>
      <c r="D160" s="2">
        <f>'PR-RAS'!E164</f>
        <v>341073.41</v>
      </c>
      <c r="E160" s="2">
        <v>0</v>
      </c>
      <c r="F160" s="2">
        <v>0</v>
      </c>
      <c r="G160" s="3">
        <f t="shared" si="0"/>
        <v>142650.77570999999</v>
      </c>
      <c r="H160" s="3">
        <f t="shared" si="1"/>
        <v>0.54000000000814907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49311.38</v>
      </c>
      <c r="D161" s="2">
        <f>'PR-RAS'!E165</f>
        <v>48786.259999999995</v>
      </c>
      <c r="E161" s="2">
        <v>0</v>
      </c>
      <c r="F161" s="2">
        <v>0</v>
      </c>
      <c r="G161" s="3">
        <f t="shared" si="0"/>
        <v>23501.423999999999</v>
      </c>
      <c r="H161" s="3">
        <f t="shared" si="1"/>
        <v>0.63999999999214197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12791.55</v>
      </c>
      <c r="D162" s="2">
        <f>'PR-RAS'!E166</f>
        <v>9837.17</v>
      </c>
      <c r="E162" s="2">
        <v>0</v>
      </c>
      <c r="F162" s="2">
        <v>0</v>
      </c>
      <c r="G162" s="3">
        <f t="shared" si="0"/>
        <v>5227.0082899999998</v>
      </c>
      <c r="H162" s="3">
        <f t="shared" si="1"/>
        <v>0.62000000000080036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35559.31</v>
      </c>
      <c r="D163" s="2">
        <f>'PR-RAS'!E167</f>
        <v>37302.589999999997</v>
      </c>
      <c r="E163" s="2">
        <v>0</v>
      </c>
      <c r="F163" s="2">
        <v>0</v>
      </c>
      <c r="G163" s="3">
        <f t="shared" si="0"/>
        <v>17846.647379999999</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960.52</v>
      </c>
      <c r="D164" s="2">
        <f>'PR-RAS'!E168</f>
        <v>1568</v>
      </c>
      <c r="E164" s="2">
        <v>0</v>
      </c>
      <c r="F164" s="2">
        <v>0</v>
      </c>
      <c r="G164" s="3">
        <f t="shared" si="0"/>
        <v>667.7327600000001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78.5</v>
      </c>
      <c r="E165" s="2">
        <v>0</v>
      </c>
      <c r="F165" s="2">
        <v>0</v>
      </c>
      <c r="G165" s="3">
        <f t="shared" si="0"/>
        <v>25.748000000000001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35100.439999999995</v>
      </c>
      <c r="D166" s="2">
        <f>'PR-RAS'!E170</f>
        <v>33452.49</v>
      </c>
      <c r="E166" s="2">
        <v>0</v>
      </c>
      <c r="F166" s="2">
        <v>0</v>
      </c>
      <c r="G166" s="3">
        <f t="shared" si="0"/>
        <v>16830.894299999996</v>
      </c>
      <c r="H166" s="3">
        <f t="shared" si="1"/>
        <v>0.92999999999301508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16471.89</v>
      </c>
      <c r="D167" s="2">
        <f>'PR-RAS'!E171</f>
        <v>11702.56</v>
      </c>
      <c r="E167" s="2">
        <v>0</v>
      </c>
      <c r="F167" s="2">
        <v>0</v>
      </c>
      <c r="G167" s="3">
        <f t="shared" si="0"/>
        <v>6619.5836599999993</v>
      </c>
      <c r="H167" s="3">
        <f t="shared" si="1"/>
        <v>0.55000000000109139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3542.74</v>
      </c>
      <c r="D168" s="2">
        <f>'PR-RAS'!E172</f>
        <v>2701.66</v>
      </c>
      <c r="E168" s="2">
        <v>0</v>
      </c>
      <c r="F168" s="2">
        <v>0</v>
      </c>
      <c r="G168" s="3">
        <f t="shared" si="0"/>
        <v>1493.9920199999999</v>
      </c>
      <c r="H168" s="3">
        <f t="shared" si="1"/>
        <v>0.6000000000003638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10922.31</v>
      </c>
      <c r="D169" s="2">
        <f>'PR-RAS'!E173</f>
        <v>11485.12</v>
      </c>
      <c r="E169" s="2">
        <v>0</v>
      </c>
      <c r="F169" s="2">
        <v>0</v>
      </c>
      <c r="G169" s="3">
        <f t="shared" si="0"/>
        <v>5693.9484000000011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3501.33</v>
      </c>
      <c r="D170" s="2">
        <f>'PR-RAS'!E174</f>
        <v>2089.98</v>
      </c>
      <c r="E170" s="2">
        <v>0</v>
      </c>
      <c r="F170" s="2">
        <v>0</v>
      </c>
      <c r="G170" s="3">
        <f t="shared" si="0"/>
        <v>1298.1380100000001</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325.82</v>
      </c>
      <c r="D171" s="2">
        <f>'PR-RAS'!E175</f>
        <v>4901.75</v>
      </c>
      <c r="E171" s="2">
        <v>0</v>
      </c>
      <c r="F171" s="2">
        <v>0</v>
      </c>
      <c r="G171" s="3">
        <f t="shared" si="0"/>
        <v>1721.9844000000001</v>
      </c>
      <c r="H171" s="3">
        <f t="shared" si="1"/>
        <v>0.43000000000000682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336.35</v>
      </c>
      <c r="D173" s="2">
        <f>'PR-RAS'!E177</f>
        <v>571.41999999999996</v>
      </c>
      <c r="E173" s="2">
        <v>0</v>
      </c>
      <c r="F173" s="2">
        <v>0</v>
      </c>
      <c r="G173" s="3">
        <f t="shared" si="0"/>
        <v>254.42067999999998</v>
      </c>
      <c r="H173" s="3">
        <f t="shared" si="1"/>
        <v>0.76999999999998181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115033.03</v>
      </c>
      <c r="D174" s="2">
        <f>'PR-RAS'!E178</f>
        <v>243523.12</v>
      </c>
      <c r="E174" s="2">
        <v>0</v>
      </c>
      <c r="F174" s="2">
        <v>0</v>
      </c>
      <c r="G174" s="3">
        <f t="shared" si="0"/>
        <v>104159.71371</v>
      </c>
      <c r="H174" s="3">
        <f t="shared" si="1"/>
        <v>0.14999999999417923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1607.53</v>
      </c>
      <c r="D175" s="2">
        <f>'PR-RAS'!E179</f>
        <v>3495.55</v>
      </c>
      <c r="E175" s="2">
        <v>0</v>
      </c>
      <c r="F175" s="2">
        <v>0</v>
      </c>
      <c r="G175" s="3">
        <f t="shared" si="0"/>
        <v>1496.1616200000001</v>
      </c>
      <c r="H175" s="3">
        <f t="shared" si="1"/>
        <v>0.91999999999984539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67890.03</v>
      </c>
      <c r="D176" s="2">
        <f>'PR-RAS'!E180</f>
        <v>206109.11</v>
      </c>
      <c r="E176" s="2">
        <v>0</v>
      </c>
      <c r="F176" s="2">
        <v>0</v>
      </c>
      <c r="G176" s="3">
        <f t="shared" si="0"/>
        <v>84018.943749999991</v>
      </c>
      <c r="H176" s="3">
        <f t="shared" si="1"/>
        <v>0.13999999998486601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1730</v>
      </c>
      <c r="D177" s="2">
        <f>'PR-RAS'!E181</f>
        <v>0</v>
      </c>
      <c r="E177" s="2">
        <v>0</v>
      </c>
      <c r="F177" s="2">
        <v>0</v>
      </c>
      <c r="G177" s="3">
        <f t="shared" si="0"/>
        <v>304.47999999999996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11549.07</v>
      </c>
      <c r="D178" s="2">
        <f>'PR-RAS'!E182</f>
        <v>10120.540000000001</v>
      </c>
      <c r="E178" s="2">
        <v>0</v>
      </c>
      <c r="F178" s="2">
        <v>0</v>
      </c>
      <c r="G178" s="3">
        <f t="shared" si="0"/>
        <v>5626.8565499999995</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60</v>
      </c>
      <c r="D179" s="2">
        <f>'PR-RAS'!E183</f>
        <v>0</v>
      </c>
      <c r="E179" s="2">
        <v>0</v>
      </c>
      <c r="F179" s="2">
        <v>0</v>
      </c>
      <c r="G179" s="3">
        <f t="shared" si="0"/>
        <v>10.68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2758.36</v>
      </c>
      <c r="D180" s="2">
        <f>'PR-RAS'!E184</f>
        <v>3405</v>
      </c>
      <c r="E180" s="2">
        <v>0</v>
      </c>
      <c r="F180" s="2">
        <v>0</v>
      </c>
      <c r="G180" s="3">
        <f t="shared" si="0"/>
        <v>1712.7364400000001</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22012.97</v>
      </c>
      <c r="D181" s="2">
        <f>'PR-RAS'!E185</f>
        <v>10800.85</v>
      </c>
      <c r="E181" s="2">
        <v>0</v>
      </c>
      <c r="F181" s="2">
        <v>0</v>
      </c>
      <c r="G181" s="3">
        <f t="shared" si="0"/>
        <v>7850.6405999999997</v>
      </c>
      <c r="H181" s="3">
        <f t="shared" si="1"/>
        <v>0.17999999999847205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2981.62</v>
      </c>
      <c r="D182" s="2">
        <f>'PR-RAS'!E186</f>
        <v>2680.15</v>
      </c>
      <c r="E182" s="2">
        <v>0</v>
      </c>
      <c r="F182" s="2">
        <v>0</v>
      </c>
      <c r="G182" s="3">
        <f t="shared" si="0"/>
        <v>1509.88752</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4443.45</v>
      </c>
      <c r="D183" s="2">
        <f>'PR-RAS'!E187</f>
        <v>6911.92</v>
      </c>
      <c r="E183" s="2">
        <v>0</v>
      </c>
      <c r="F183" s="2">
        <v>0</v>
      </c>
      <c r="G183" s="3">
        <f t="shared" si="0"/>
        <v>3324.64678</v>
      </c>
      <c r="H183" s="3">
        <f t="shared" si="1"/>
        <v>0.52999999999974534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15583.019999999999</v>
      </c>
      <c r="D190" s="2">
        <f>'PR-RAS'!E194</f>
        <v>15311.54</v>
      </c>
      <c r="E190" s="2">
        <v>0</v>
      </c>
      <c r="F190" s="2">
        <v>0</v>
      </c>
      <c r="G190" s="3">
        <f t="shared" si="0"/>
        <v>8732.9529000000002</v>
      </c>
      <c r="H190" s="3">
        <f t="shared" si="1"/>
        <v>0.47999999999774445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4928.6000000000004</v>
      </c>
      <c r="D191" s="2">
        <f>'PR-RAS'!E195</f>
        <v>5627.56</v>
      </c>
      <c r="E191" s="2">
        <v>0</v>
      </c>
      <c r="F191" s="2">
        <v>0</v>
      </c>
      <c r="G191" s="3">
        <f t="shared" si="0"/>
        <v>3074.9068000000002</v>
      </c>
      <c r="H191" s="3">
        <f t="shared" si="1"/>
        <v>0.83999999999923602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2986.31</v>
      </c>
      <c r="E192" s="2">
        <v>0</v>
      </c>
      <c r="F192" s="2">
        <v>0</v>
      </c>
      <c r="G192" s="3">
        <f t="shared" si="0"/>
        <v>1140.7704200000001</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2174.1799999999998</v>
      </c>
      <c r="D193" s="2">
        <f>'PR-RAS'!E197</f>
        <v>2169.85</v>
      </c>
      <c r="E193" s="2">
        <v>0</v>
      </c>
      <c r="F193" s="2">
        <v>0</v>
      </c>
      <c r="G193" s="3">
        <f t="shared" si="0"/>
        <v>1250.6649599999998</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255</v>
      </c>
      <c r="D194" s="2">
        <f>'PR-RAS'!E198</f>
        <v>104</v>
      </c>
      <c r="E194" s="2">
        <v>0</v>
      </c>
      <c r="F194" s="2">
        <v>0</v>
      </c>
      <c r="G194" s="3">
        <f t="shared" si="0"/>
        <v>89.359000000000009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265.39999999999998</v>
      </c>
      <c r="D195" s="2">
        <f>'PR-RAS'!E199</f>
        <v>421.18</v>
      </c>
      <c r="E195" s="2">
        <v>0</v>
      </c>
      <c r="F195" s="2">
        <v>0</v>
      </c>
      <c r="G195" s="3">
        <f t="shared" si="0"/>
        <v>214.90544</v>
      </c>
      <c r="H195" s="3">
        <f t="shared" si="1"/>
        <v>0.57999999999998408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4765.1899999999996</v>
      </c>
      <c r="D196" s="2">
        <f>'PR-RAS'!E200</f>
        <v>0</v>
      </c>
      <c r="E196" s="2">
        <v>0</v>
      </c>
      <c r="F196" s="2">
        <v>0</v>
      </c>
      <c r="G196" s="3">
        <f t="shared" si="0"/>
        <v>929.21204999999998</v>
      </c>
      <c r="H196" s="3">
        <f t="shared" si="1"/>
        <v>0.18999999999959982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3194.65</v>
      </c>
      <c r="D197" s="2">
        <f>'PR-RAS'!E201</f>
        <v>4002.64</v>
      </c>
      <c r="E197" s="2">
        <v>0</v>
      </c>
      <c r="F197" s="2">
        <v>0</v>
      </c>
      <c r="G197" s="3">
        <f t="shared" si="0"/>
        <v>2195.1862800000004</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2816.25</v>
      </c>
      <c r="D198" s="2">
        <f>'PR-RAS'!E202</f>
        <v>1072.6500000000001</v>
      </c>
      <c r="E198" s="2">
        <v>0</v>
      </c>
      <c r="F198" s="2">
        <v>0</v>
      </c>
      <c r="G198" s="3">
        <f t="shared" si="0"/>
        <v>977.42535000000009</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2816.25</v>
      </c>
      <c r="D212" s="2">
        <f>'PR-RAS'!E216</f>
        <v>1072.6500000000001</v>
      </c>
      <c r="E212" s="2">
        <v>0</v>
      </c>
      <c r="F212" s="2">
        <v>0</v>
      </c>
      <c r="G212" s="3">
        <f t="shared" si="0"/>
        <v>1046.88705</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1116.92</v>
      </c>
      <c r="D213" s="2">
        <f>'PR-RAS'!E217</f>
        <v>1065.9100000000001</v>
      </c>
      <c r="E213" s="2">
        <v>0</v>
      </c>
      <c r="F213" s="2">
        <v>0</v>
      </c>
      <c r="G213" s="3">
        <f t="shared" si="0"/>
        <v>688.73288000000002</v>
      </c>
      <c r="H213" s="3">
        <f t="shared" si="1"/>
        <v>0.16999999999984539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1699.33</v>
      </c>
      <c r="D215" s="2">
        <f>'PR-RAS'!E219</f>
        <v>6.74</v>
      </c>
      <c r="E215" s="2">
        <v>0</v>
      </c>
      <c r="F215" s="2">
        <v>0</v>
      </c>
      <c r="G215" s="3">
        <f t="shared" si="0"/>
        <v>366.54133999999999</v>
      </c>
      <c r="H215" s="3">
        <f t="shared" si="1"/>
        <v>0.58999999999992703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1488.84</v>
      </c>
      <c r="D269" s="2">
        <f>'PR-RAS'!E273</f>
        <v>1682.74</v>
      </c>
      <c r="E269" s="2">
        <v>0</v>
      </c>
      <c r="F269" s="2">
        <v>0</v>
      </c>
      <c r="G269" s="3">
        <f t="shared" si="0"/>
        <v>1300.95776</v>
      </c>
      <c r="H269" s="3">
        <f t="shared" si="1"/>
        <v>0.42000000000007276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1488.84</v>
      </c>
      <c r="D270" s="2">
        <f>'PR-RAS'!E274</f>
        <v>1682.74</v>
      </c>
      <c r="E270" s="2">
        <v>0</v>
      </c>
      <c r="F270" s="2">
        <v>0</v>
      </c>
      <c r="G270" s="3">
        <f t="shared" si="0"/>
        <v>1305.8120799999999</v>
      </c>
      <c r="H270" s="3">
        <f t="shared" si="1"/>
        <v>0.42000000000007276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1488.84</v>
      </c>
      <c r="D272" s="2">
        <f>'PR-RAS'!E276</f>
        <v>1682.74</v>
      </c>
      <c r="E272" s="2">
        <v>0</v>
      </c>
      <c r="F272" s="2">
        <v>0</v>
      </c>
      <c r="G272" s="3">
        <f t="shared" si="0"/>
        <v>1315.52072</v>
      </c>
      <c r="H272" s="3">
        <f t="shared" si="1"/>
        <v>0.42000000000007276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1951525.0099999998</v>
      </c>
      <c r="D295" s="2">
        <f>'PR-RAS'!E299</f>
        <v>2430945.0500000003</v>
      </c>
      <c r="E295" s="2">
        <v>0</v>
      </c>
      <c r="F295" s="2">
        <v>0</v>
      </c>
      <c r="G295" s="3">
        <f t="shared" si="12"/>
        <v>2003144.0423399999</v>
      </c>
      <c r="H295" s="3">
        <f t="shared" si="13"/>
        <v>6.0000000055879354E-2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81375.360000000102</v>
      </c>
      <c r="D296" s="2">
        <f>'PR-RAS'!E300</f>
        <v>0</v>
      </c>
      <c r="E296" s="2">
        <v>0</v>
      </c>
      <c r="F296" s="2">
        <v>0</v>
      </c>
      <c r="G296" s="3">
        <f t="shared" si="12"/>
        <v>24005.731200000027</v>
      </c>
      <c r="H296" s="3">
        <f t="shared" si="13"/>
        <v>0.36000000010244548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41710.290000000503</v>
      </c>
      <c r="E297" s="2">
        <v>0</v>
      </c>
      <c r="F297" s="2">
        <v>0</v>
      </c>
      <c r="G297" s="3">
        <f t="shared" si="12"/>
        <v>24692.491680000297</v>
      </c>
      <c r="H297" s="3">
        <f t="shared" si="13"/>
        <v>0.29000000050291419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31889.37</v>
      </c>
      <c r="D298" s="2">
        <f>'PR-RAS'!E302</f>
        <v>0</v>
      </c>
      <c r="E298" s="2">
        <v>0</v>
      </c>
      <c r="F298" s="2">
        <v>0</v>
      </c>
      <c r="G298" s="3">
        <f t="shared" si="12"/>
        <v>9471.1428899999992</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13161.73</v>
      </c>
      <c r="E299" s="2">
        <v>0</v>
      </c>
      <c r="F299" s="2">
        <v>0</v>
      </c>
      <c r="G299" s="3">
        <f t="shared" si="12"/>
        <v>7844.3910799999994</v>
      </c>
      <c r="H299" s="3">
        <f t="shared" si="13"/>
        <v>0.27000000000043656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163262.44</v>
      </c>
      <c r="E300" s="2">
        <v>0</v>
      </c>
      <c r="F300" s="2">
        <v>0</v>
      </c>
      <c r="G300" s="3">
        <f t="shared" si="12"/>
        <v>97630.939119999995</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127011.23</v>
      </c>
      <c r="D355" s="2">
        <f>'PR-RAS'!E360</f>
        <v>76082.09</v>
      </c>
      <c r="E355" s="2">
        <v>0</v>
      </c>
      <c r="F355" s="2">
        <v>0</v>
      </c>
      <c r="G355" s="3">
        <f t="shared" si="12"/>
        <v>98828.09513999999</v>
      </c>
      <c r="H355" s="3">
        <f t="shared" si="13"/>
        <v>0.319999999992433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127011.23</v>
      </c>
      <c r="D368" s="2">
        <f>'PR-RAS'!E373</f>
        <v>76082.09</v>
      </c>
      <c r="E368" s="2">
        <v>0</v>
      </c>
      <c r="F368" s="2">
        <v>0</v>
      </c>
      <c r="G368" s="3">
        <f t="shared" si="12"/>
        <v>102457.37546999998</v>
      </c>
      <c r="H368" s="3">
        <f t="shared" si="13"/>
        <v>0.319999999992433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7858.54</v>
      </c>
      <c r="D374" s="2">
        <f>'PR-RAS'!E379</f>
        <v>11314.59</v>
      </c>
      <c r="E374" s="2">
        <v>0</v>
      </c>
      <c r="F374" s="2">
        <v>0</v>
      </c>
      <c r="G374" s="3">
        <f t="shared" si="12"/>
        <v>11371.91956</v>
      </c>
      <c r="H374" s="3">
        <f t="shared" si="13"/>
        <v>0.86999999999989086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5277.34</v>
      </c>
      <c r="D375" s="2">
        <f>'PR-RAS'!E380</f>
        <v>0</v>
      </c>
      <c r="E375" s="2">
        <v>0</v>
      </c>
      <c r="F375" s="2">
        <v>0</v>
      </c>
      <c r="G375" s="3">
        <f t="shared" si="12"/>
        <v>1973.72516</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2581.1999999999998</v>
      </c>
      <c r="D377" s="2">
        <f>'PR-RAS'!E382</f>
        <v>0</v>
      </c>
      <c r="E377" s="2">
        <v>0</v>
      </c>
      <c r="F377" s="2">
        <v>0</v>
      </c>
      <c r="G377" s="3">
        <f t="shared" si="12"/>
        <v>970.5311999999999</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11314.59</v>
      </c>
      <c r="E381" s="2">
        <v>0</v>
      </c>
      <c r="F381" s="2">
        <v>0</v>
      </c>
      <c r="G381" s="3">
        <f t="shared" si="12"/>
        <v>8599.0884000000005</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119152.69</v>
      </c>
      <c r="D388" s="2">
        <f>'PR-RAS'!E393</f>
        <v>64767.5</v>
      </c>
      <c r="E388" s="2">
        <v>0</v>
      </c>
      <c r="F388" s="2">
        <v>0</v>
      </c>
      <c r="G388" s="3">
        <f t="shared" si="12"/>
        <v>96242.136030000009</v>
      </c>
      <c r="H388" s="3">
        <f t="shared" si="13"/>
        <v>0.80999999999767169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119152.69</v>
      </c>
      <c r="D389" s="2">
        <f>'PR-RAS'!E394</f>
        <v>64767.5</v>
      </c>
      <c r="E389" s="2">
        <v>0</v>
      </c>
      <c r="F389" s="2">
        <v>0</v>
      </c>
      <c r="G389" s="3">
        <f t="shared" si="12"/>
        <v>96490.82372</v>
      </c>
      <c r="H389" s="3">
        <f t="shared" si="13"/>
        <v>0.80999999999767169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127011.23</v>
      </c>
      <c r="D413" s="2">
        <f>'PR-RAS'!E418</f>
        <v>76082.09</v>
      </c>
      <c r="E413" s="2">
        <v>0</v>
      </c>
      <c r="F413" s="2">
        <v>0</v>
      </c>
      <c r="G413" s="3">
        <f t="shared" si="12"/>
        <v>115020.26891999999</v>
      </c>
      <c r="H413" s="3">
        <f t="shared" si="13"/>
        <v>0.319999999992433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584.77</v>
      </c>
      <c r="E415" s="2">
        <v>0</v>
      </c>
      <c r="F415" s="2">
        <v>0</v>
      </c>
      <c r="G415" s="3">
        <f t="shared" si="12"/>
        <v>484.18955999999997</v>
      </c>
      <c r="H415" s="3">
        <f t="shared" si="13"/>
        <v>0.23000000000001819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2032900.3699999999</v>
      </c>
      <c r="D417" s="2">
        <f>'PR-RAS'!E422</f>
        <v>2389234.7599999998</v>
      </c>
      <c r="E417" s="2">
        <v>0</v>
      </c>
      <c r="F417" s="2">
        <v>0</v>
      </c>
      <c r="G417" s="3">
        <f t="shared" si="12"/>
        <v>2833529.8742399998</v>
      </c>
      <c r="H417" s="3">
        <f t="shared" si="13"/>
        <v>0.61000000010244548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2078536.2399999998</v>
      </c>
      <c r="D418" s="2">
        <f>'PR-RAS'!E423</f>
        <v>2507027.14</v>
      </c>
      <c r="E418" s="2">
        <v>0</v>
      </c>
      <c r="F418" s="2">
        <v>0</v>
      </c>
      <c r="G418" s="3">
        <f t="shared" si="12"/>
        <v>2957610.2468399997</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45635.869999999879</v>
      </c>
      <c r="D420" s="2">
        <f>'PR-RAS'!E425</f>
        <v>117792.38000000035</v>
      </c>
      <c r="E420" s="2">
        <v>0</v>
      </c>
      <c r="F420" s="2">
        <v>0</v>
      </c>
      <c r="G420" s="3">
        <f t="shared" si="12"/>
        <v>117831.44397000024</v>
      </c>
      <c r="H420" s="3">
        <f t="shared" si="13"/>
        <v>0.51000000047497451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31889.37</v>
      </c>
      <c r="D421" s="2">
        <f>'PR-RAS'!E426</f>
        <v>0</v>
      </c>
      <c r="E421" s="2">
        <v>0</v>
      </c>
      <c r="F421" s="2">
        <v>0</v>
      </c>
      <c r="G421" s="3">
        <f t="shared" si="12"/>
        <v>13393.535399999999</v>
      </c>
      <c r="H421" s="3">
        <f t="shared" si="13"/>
        <v>0.36999999999898137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13746.5</v>
      </c>
      <c r="E422" s="2">
        <v>0</v>
      </c>
      <c r="F422" s="2">
        <v>0</v>
      </c>
      <c r="G422" s="3">
        <f t="shared" si="12"/>
        <v>11574.553</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163262.44</v>
      </c>
      <c r="E423" s="2">
        <v>0</v>
      </c>
      <c r="F423" s="2">
        <v>0</v>
      </c>
      <c r="G423" s="3">
        <f t="shared" si="12"/>
        <v>137793.49935999999</v>
      </c>
      <c r="H423" s="3">
        <f t="shared" si="13"/>
        <v>0.44000000000232831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2032900.3699999999</v>
      </c>
      <c r="D637" s="2">
        <f>'PR-RAS'!E643</f>
        <v>2389234.7599999998</v>
      </c>
      <c r="E637" s="2">
        <v>0</v>
      </c>
      <c r="F637" s="2">
        <v>0</v>
      </c>
      <c r="G637" s="3">
        <f t="shared" si="14"/>
        <v>4332031.2500400003</v>
      </c>
      <c r="H637" s="3">
        <f t="shared" si="15"/>
        <v>0.61000000010244548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2078536.2399999998</v>
      </c>
      <c r="D638" s="2">
        <f>'PR-RAS'!E644</f>
        <v>2507027.14</v>
      </c>
      <c r="E638" s="2">
        <v>0</v>
      </c>
      <c r="F638" s="2">
        <v>0</v>
      </c>
      <c r="G638" s="3">
        <f t="shared" si="14"/>
        <v>4517980.1612399993</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45635.869999999879</v>
      </c>
      <c r="D640" s="2">
        <f>'PR-RAS'!E646</f>
        <v>117792.38000000035</v>
      </c>
      <c r="E640" s="2">
        <v>0</v>
      </c>
      <c r="F640" s="2">
        <v>0</v>
      </c>
      <c r="G640" s="3">
        <f t="shared" si="14"/>
        <v>179699.98257000037</v>
      </c>
      <c r="H640" s="3">
        <f t="shared" si="15"/>
        <v>0.51000000047497451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31889.37</v>
      </c>
      <c r="D641" s="2">
        <f>'PR-RAS'!E647</f>
        <v>0</v>
      </c>
      <c r="E641" s="2">
        <v>0</v>
      </c>
      <c r="F641" s="2">
        <v>0</v>
      </c>
      <c r="G641" s="3">
        <f t="shared" si="14"/>
        <v>20409.196800000002</v>
      </c>
      <c r="H641" s="3">
        <f t="shared" si="15"/>
        <v>0.36999999999898137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13746.5</v>
      </c>
      <c r="E642" s="2">
        <v>0</v>
      </c>
      <c r="F642" s="2">
        <v>0</v>
      </c>
      <c r="G642" s="3">
        <f t="shared" si="14"/>
        <v>17623.012999999999</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13746.49999999988</v>
      </c>
      <c r="D644" s="2">
        <f>'PR-RAS'!E650</f>
        <v>131538.88000000035</v>
      </c>
      <c r="E644" s="2">
        <v>0</v>
      </c>
      <c r="F644" s="2">
        <v>0</v>
      </c>
      <c r="G644" s="3">
        <f t="shared" si="14"/>
        <v>177997.99918000039</v>
      </c>
      <c r="H644" s="3">
        <f t="shared" si="15"/>
        <v>0.61999999952604412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146514.75</v>
      </c>
      <c r="D645" s="2">
        <f>'PR-RAS'!E651</f>
        <v>0</v>
      </c>
      <c r="E645" s="2">
        <v>0</v>
      </c>
      <c r="F645" s="2">
        <v>0</v>
      </c>
      <c r="G645" s="3">
        <f t="shared" si="14"/>
        <v>94355.498999999996</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32043.279999999999</v>
      </c>
      <c r="D646" s="2">
        <f>'PR-RAS'!E653</f>
        <v>41582.199999999997</v>
      </c>
      <c r="E646" s="2">
        <v>0</v>
      </c>
      <c r="F646" s="2">
        <v>0</v>
      </c>
      <c r="G646" s="3">
        <f t="shared" si="14"/>
        <v>74308.953599999993</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317866.09999999998</v>
      </c>
      <c r="D647" s="2">
        <f>'PR-RAS'!E654</f>
        <v>486091.35</v>
      </c>
      <c r="E647" s="2">
        <v>0</v>
      </c>
      <c r="F647" s="2">
        <v>0</v>
      </c>
      <c r="G647" s="3">
        <f t="shared" si="14"/>
        <v>833371.5247999999</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308327.18</v>
      </c>
      <c r="D648" s="2">
        <f>'PR-RAS'!E655</f>
        <v>481806.79</v>
      </c>
      <c r="E648" s="2">
        <v>0</v>
      </c>
      <c r="F648" s="2">
        <v>0</v>
      </c>
      <c r="G648" s="3">
        <f t="shared" si="14"/>
        <v>822945.67171999998</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41582.200000000012</v>
      </c>
      <c r="D649" s="2">
        <f>'PR-RAS'!E656</f>
        <v>45866.759999999951</v>
      </c>
      <c r="E649" s="2">
        <v>0</v>
      </c>
      <c r="F649" s="2">
        <v>0</v>
      </c>
      <c r="G649" s="3">
        <f t="shared" si="14"/>
        <v>86388.586559999952</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67</v>
      </c>
      <c r="D653" s="2">
        <f>'PR-RAS'!E660</f>
        <v>66</v>
      </c>
      <c r="E653" s="2">
        <v>0</v>
      </c>
      <c r="F653" s="2">
        <v>0</v>
      </c>
      <c r="G653" s="3">
        <f t="shared" si="14"/>
        <v>129.74800000000002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1741099.43</v>
      </c>
      <c r="D676" s="2">
        <f>'PR-RAS'!E683</f>
        <v>1906415.64</v>
      </c>
      <c r="E676" s="2">
        <v>0</v>
      </c>
      <c r="F676" s="2">
        <v>0</v>
      </c>
      <c r="G676" s="3">
        <f t="shared" si="14"/>
        <v>3748903.2292500003</v>
      </c>
      <c r="H676" s="3">
        <f t="shared" si="15"/>
        <v>0.7900000000372529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7969.02</v>
      </c>
      <c r="D717" s="2">
        <f>'PR-RAS'!E724</f>
        <v>6842.79</v>
      </c>
      <c r="E717" s="2">
        <v>0</v>
      </c>
      <c r="F717" s="2">
        <v>0</v>
      </c>
      <c r="G717" s="3">
        <f t="shared" si="14"/>
        <v>15504.693599999999</v>
      </c>
      <c r="H717" s="3">
        <f t="shared" si="15"/>
        <v>0.23000000000047294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9578.84</v>
      </c>
      <c r="E725" s="2">
        <v>0</v>
      </c>
      <c r="F725" s="2">
        <v>0</v>
      </c>
      <c r="G725" s="3">
        <f t="shared" si="14"/>
        <v>13870.160319999999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2648.64</v>
      </c>
      <c r="E726" s="2">
        <v>0</v>
      </c>
      <c r="F726" s="2">
        <v>0</v>
      </c>
      <c r="G726" s="3">
        <f t="shared" si="14"/>
        <v>5440.7479999999996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35559.31</v>
      </c>
      <c r="D727" s="2">
        <f>'PR-RAS'!E734</f>
        <v>37302.589999999997</v>
      </c>
      <c r="E727" s="2">
        <v>0</v>
      </c>
      <c r="F727" s="2">
        <v>0</v>
      </c>
      <c r="G727" s="3">
        <f t="shared" si="14"/>
        <v>79979.419739999998</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2758.36</v>
      </c>
      <c r="D729" s="2">
        <f>'PR-RAS'!E736</f>
        <v>3405</v>
      </c>
      <c r="E729" s="2">
        <v>0</v>
      </c>
      <c r="F729" s="2">
        <v>0</v>
      </c>
      <c r="G729" s="3">
        <f t="shared" si="14"/>
        <v>6965.7660800000003</v>
      </c>
      <c r="H729" s="3">
        <f t="shared" si="15"/>
        <v>0.36000000000012733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403.66</v>
      </c>
      <c r="D731" s="2">
        <f>'PR-RAS'!E738</f>
        <v>347.23</v>
      </c>
      <c r="E731" s="2">
        <v>0</v>
      </c>
      <c r="F731" s="2">
        <v>0</v>
      </c>
      <c r="G731" s="3">
        <f t="shared" si="14"/>
        <v>801.62760000000003</v>
      </c>
      <c r="H731" s="3">
        <f t="shared" si="15"/>
        <v>0.56999999999999318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4928.6000000000004</v>
      </c>
      <c r="D734" s="2">
        <f>'PR-RAS'!E741</f>
        <v>5627.56</v>
      </c>
      <c r="E734" s="2">
        <v>0</v>
      </c>
      <c r="F734" s="2">
        <v>0</v>
      </c>
      <c r="G734" s="3">
        <f t="shared" si="14"/>
        <v>11862.66676</v>
      </c>
      <c r="H734" s="3">
        <f t="shared" si="15"/>
        <v>0.83999999999923602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388</v>
      </c>
      <c r="E737" s="2">
        <v>0</v>
      </c>
      <c r="F737" s="2">
        <v>0</v>
      </c>
      <c r="G737" s="3">
        <f t="shared" si="28"/>
        <v>571.13599999999997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967941.58</v>
      </c>
      <c r="D1011" s="7">
        <f>BILANCA!E6</f>
        <v>991838.49</v>
      </c>
      <c r="E1011" s="7">
        <v>0</v>
      </c>
      <c r="F1011" s="7">
        <v>0</v>
      </c>
      <c r="G1011" s="8">
        <f t="shared" ref="G1011:G1306" si="38">B1011/1000*C1011+B1011/500*D1011</f>
        <v>2951.6185599999999</v>
      </c>
      <c r="H1011" s="8">
        <f t="shared" si="35"/>
        <v>0.91000000003259629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666235.29999999993</v>
      </c>
      <c r="D1012" s="2">
        <f>BILANCA!E7</f>
        <v>664959.92999999993</v>
      </c>
      <c r="E1012" s="2">
        <v>0</v>
      </c>
      <c r="F1012" s="2">
        <v>0</v>
      </c>
      <c r="G1012" s="3">
        <f t="shared" si="38"/>
        <v>3992.3103199999996</v>
      </c>
      <c r="H1012" s="3">
        <f t="shared" si="35"/>
        <v>0.36999999999534339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665820.34</v>
      </c>
      <c r="D1017" s="2">
        <f>BILANCA!E12</f>
        <v>664544.97</v>
      </c>
      <c r="E1017" s="2">
        <v>0</v>
      </c>
      <c r="F1017" s="2">
        <v>0</v>
      </c>
      <c r="G1017" s="3">
        <f t="shared" si="38"/>
        <v>13964.371959999999</v>
      </c>
      <c r="H1017" s="3">
        <f t="shared" si="35"/>
        <v>0.36999999999534339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422406.44999999995</v>
      </c>
      <c r="D1018" s="2">
        <f>BILANCA!E13</f>
        <v>412380.38</v>
      </c>
      <c r="E1018" s="2">
        <v>0</v>
      </c>
      <c r="F1018" s="2">
        <v>0</v>
      </c>
      <c r="G1018" s="3">
        <f t="shared" si="38"/>
        <v>9977.3376800000005</v>
      </c>
      <c r="H1018" s="3">
        <f t="shared" si="35"/>
        <v>0.82999999995809048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802085.23</v>
      </c>
      <c r="D1020" s="2">
        <f>BILANCA!E15</f>
        <v>802085.23</v>
      </c>
      <c r="E1020" s="2">
        <v>0</v>
      </c>
      <c r="F1020" s="2">
        <v>0</v>
      </c>
      <c r="G1020" s="3">
        <f t="shared" si="38"/>
        <v>24062.5569</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379678.78</v>
      </c>
      <c r="D1023" s="2">
        <f>BILANCA!E18</f>
        <v>389704.85</v>
      </c>
      <c r="E1023" s="2">
        <v>0</v>
      </c>
      <c r="F1023" s="2">
        <v>0</v>
      </c>
      <c r="G1023" s="3">
        <f t="shared" si="38"/>
        <v>15068.150239999999</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61019.859999999986</v>
      </c>
      <c r="D1024" s="2">
        <f>BILANCA!E19</f>
        <v>54098.859999999986</v>
      </c>
      <c r="E1024" s="2">
        <v>0</v>
      </c>
      <c r="F1024" s="2">
        <v>0</v>
      </c>
      <c r="G1024" s="3">
        <f t="shared" si="38"/>
        <v>2369.0461199999995</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209212.54</v>
      </c>
      <c r="D1025" s="2">
        <f>BILANCA!E20</f>
        <v>210112.54</v>
      </c>
      <c r="E1025" s="2">
        <v>0</v>
      </c>
      <c r="F1025" s="2">
        <v>0</v>
      </c>
      <c r="G1025" s="3">
        <f t="shared" si="38"/>
        <v>9441.5643</v>
      </c>
      <c r="H1025" s="3">
        <f t="shared" si="35"/>
        <v>0.91999999998370185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3175.07</v>
      </c>
      <c r="D1026" s="2">
        <f>BILANCA!E21</f>
        <v>3175.07</v>
      </c>
      <c r="E1026" s="2">
        <v>0</v>
      </c>
      <c r="F1026" s="2">
        <v>0</v>
      </c>
      <c r="G1026" s="3">
        <f t="shared" si="38"/>
        <v>152.40336000000002</v>
      </c>
      <c r="H1026" s="3">
        <f t="shared" si="35"/>
        <v>0.14000000000032742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6733.91</v>
      </c>
      <c r="D1027" s="2">
        <f>BILANCA!E22</f>
        <v>6733.91</v>
      </c>
      <c r="E1027" s="2">
        <v>0</v>
      </c>
      <c r="F1027" s="2">
        <v>0</v>
      </c>
      <c r="G1027" s="3">
        <f t="shared" si="38"/>
        <v>343.42941000000002</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1071.24</v>
      </c>
      <c r="D1028" s="2">
        <f>BILANCA!E23</f>
        <v>1071.24</v>
      </c>
      <c r="E1028" s="2">
        <v>0</v>
      </c>
      <c r="F1028" s="2">
        <v>0</v>
      </c>
      <c r="G1028" s="3">
        <f t="shared" si="38"/>
        <v>57.846959999999996</v>
      </c>
      <c r="H1028" s="3">
        <f t="shared" si="35"/>
        <v>0.48000000000001819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303.11</v>
      </c>
      <c r="D1029" s="2">
        <f>BILANCA!E24</f>
        <v>303.11</v>
      </c>
      <c r="E1029" s="2">
        <v>0</v>
      </c>
      <c r="F1029" s="2">
        <v>0</v>
      </c>
      <c r="G1029" s="3">
        <f t="shared" si="38"/>
        <v>17.277270000000001</v>
      </c>
      <c r="H1029" s="3">
        <f t="shared" si="35"/>
        <v>0.22000000000002728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7390.79</v>
      </c>
      <c r="D1030" s="2">
        <f>BILANCA!E25</f>
        <v>7390.79</v>
      </c>
      <c r="E1030" s="2">
        <v>0</v>
      </c>
      <c r="F1030" s="2">
        <v>0</v>
      </c>
      <c r="G1030" s="3">
        <f t="shared" si="38"/>
        <v>443.44740000000002</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11294.62</v>
      </c>
      <c r="D1031" s="2">
        <f>BILANCA!E26</f>
        <v>22609.21</v>
      </c>
      <c r="E1031" s="2">
        <v>0</v>
      </c>
      <c r="F1031" s="2">
        <v>0</v>
      </c>
      <c r="G1031" s="3">
        <f t="shared" si="38"/>
        <v>1186.7738400000001</v>
      </c>
      <c r="H1031" s="3">
        <f t="shared" si="35"/>
        <v>0.58999999999832653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178161.42</v>
      </c>
      <c r="D1033" s="2">
        <f>BILANCA!E28</f>
        <v>197297.01</v>
      </c>
      <c r="E1033" s="2">
        <v>0</v>
      </c>
      <c r="F1033" s="2">
        <v>0</v>
      </c>
      <c r="G1033" s="3">
        <f t="shared" si="38"/>
        <v>13173.375120000001</v>
      </c>
      <c r="H1033" s="3">
        <f t="shared" si="35"/>
        <v>0.43000000002211891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182394.03</v>
      </c>
      <c r="D1040" s="2">
        <f>BILANCA!E35</f>
        <v>198065.73</v>
      </c>
      <c r="E1040" s="2">
        <v>0</v>
      </c>
      <c r="F1040" s="2">
        <v>0</v>
      </c>
      <c r="G1040" s="3">
        <f t="shared" si="38"/>
        <v>17355.7647</v>
      </c>
      <c r="H1040" s="3">
        <f t="shared" si="35"/>
        <v>0.29999999998835847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277365.06</v>
      </c>
      <c r="D1041" s="2">
        <f>BILANCA!E36</f>
        <v>342132.56</v>
      </c>
      <c r="E1041" s="2">
        <v>0</v>
      </c>
      <c r="F1041" s="2">
        <v>0</v>
      </c>
      <c r="G1041" s="3">
        <f t="shared" si="38"/>
        <v>29810.53558</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94971.03</v>
      </c>
      <c r="D1045" s="2">
        <f>BILANCA!E40</f>
        <v>144066.82999999999</v>
      </c>
      <c r="E1045" s="2">
        <v>0</v>
      </c>
      <c r="F1045" s="2">
        <v>0</v>
      </c>
      <c r="G1045" s="3">
        <f t="shared" si="38"/>
        <v>13408.664150000001</v>
      </c>
      <c r="H1045" s="3">
        <f t="shared" si="35"/>
        <v>0.20000000001164153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4078.9</v>
      </c>
      <c r="D1052" s="2">
        <f>BILANCA!E47</f>
        <v>4078.9</v>
      </c>
      <c r="E1052" s="2">
        <v>0</v>
      </c>
      <c r="F1052" s="2">
        <v>0</v>
      </c>
      <c r="G1052" s="3">
        <f t="shared" si="38"/>
        <v>513.94140000000004</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4078.9</v>
      </c>
      <c r="D1055" s="2">
        <f>BILANCA!E50</f>
        <v>4078.9</v>
      </c>
      <c r="E1055" s="2">
        <v>0</v>
      </c>
      <c r="F1055" s="2">
        <v>0</v>
      </c>
      <c r="G1055" s="3">
        <f t="shared" si="38"/>
        <v>550.65149999999994</v>
      </c>
      <c r="H1055" s="3">
        <f t="shared" si="35"/>
        <v>0.1999999999998181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18719.849999999999</v>
      </c>
      <c r="D1059" s="2">
        <f>BILANCA!E54</f>
        <v>23621.599999999999</v>
      </c>
      <c r="E1059" s="2">
        <v>0</v>
      </c>
      <c r="F1059" s="2">
        <v>0</v>
      </c>
      <c r="G1059" s="3">
        <f t="shared" si="38"/>
        <v>3232.1894499999999</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18719.849999999999</v>
      </c>
      <c r="D1060" s="2">
        <f>BILANCA!E55</f>
        <v>23621.599999999999</v>
      </c>
      <c r="E1060" s="2">
        <v>0</v>
      </c>
      <c r="F1060" s="2">
        <v>0</v>
      </c>
      <c r="G1060" s="3">
        <f t="shared" si="38"/>
        <v>3298.1524999999997</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414.96</v>
      </c>
      <c r="D1068" s="2">
        <f>BILANCA!E63</f>
        <v>414.96</v>
      </c>
      <c r="E1068" s="2">
        <v>0</v>
      </c>
      <c r="F1068" s="2">
        <v>0</v>
      </c>
      <c r="G1068" s="3">
        <f t="shared" si="38"/>
        <v>72.203040000000001</v>
      </c>
      <c r="H1068" s="3">
        <f t="shared" si="35"/>
        <v>8.0000000000040927E-2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414.96</v>
      </c>
      <c r="D1069" s="2">
        <f>BILANCA!E64</f>
        <v>414.96</v>
      </c>
      <c r="E1069" s="2">
        <v>0</v>
      </c>
      <c r="F1069" s="2">
        <v>0</v>
      </c>
      <c r="G1069" s="3">
        <f t="shared" si="38"/>
        <v>73.447919999999982</v>
      </c>
      <c r="H1069" s="3">
        <f t="shared" si="35"/>
        <v>8.0000000000040927E-2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301706.28000000003</v>
      </c>
      <c r="D1074" s="2">
        <f>BILANCA!E69</f>
        <v>326878.56</v>
      </c>
      <c r="E1074" s="2">
        <v>0</v>
      </c>
      <c r="F1074" s="2">
        <v>0</v>
      </c>
      <c r="G1074" s="3">
        <f t="shared" si="38"/>
        <v>61149.657600000006</v>
      </c>
      <c r="H1074" s="3">
        <f t="shared" si="35"/>
        <v>0.72000000003026798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41582.199999999997</v>
      </c>
      <c r="D1075" s="2">
        <f>BILANCA!E70</f>
        <v>45866.76</v>
      </c>
      <c r="E1075" s="2">
        <v>0</v>
      </c>
      <c r="F1075" s="2">
        <v>0</v>
      </c>
      <c r="G1075" s="3">
        <f t="shared" si="38"/>
        <v>8665.5218000000004</v>
      </c>
      <c r="H1075" s="3">
        <f t="shared" si="35"/>
        <v>0.43999999999505235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40968.67</v>
      </c>
      <c r="D1076" s="2">
        <f>BILANCA!E71</f>
        <v>45866.76</v>
      </c>
      <c r="E1076" s="2">
        <v>0</v>
      </c>
      <c r="F1076" s="2">
        <v>0</v>
      </c>
      <c r="G1076" s="3">
        <f t="shared" si="38"/>
        <v>8758.3445400000001</v>
      </c>
      <c r="H1076" s="3">
        <f t="shared" si="35"/>
        <v>0.56999999999970896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40968.67</v>
      </c>
      <c r="D1078" s="2">
        <f>BILANCA!E73</f>
        <v>45866.76</v>
      </c>
      <c r="E1078" s="2">
        <v>0</v>
      </c>
      <c r="F1078" s="2">
        <v>0</v>
      </c>
      <c r="G1078" s="3">
        <f t="shared" si="38"/>
        <v>9023.7489200000018</v>
      </c>
      <c r="H1078" s="3">
        <f t="shared" si="35"/>
        <v>0.56999999999970896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613.53</v>
      </c>
      <c r="D1085" s="2">
        <f>BILANCA!E80</f>
        <v>0</v>
      </c>
      <c r="E1085" s="2">
        <v>0</v>
      </c>
      <c r="F1085" s="2">
        <v>0</v>
      </c>
      <c r="G1085" s="3">
        <f t="shared" si="38"/>
        <v>46.014749999999999</v>
      </c>
      <c r="H1085" s="3">
        <f t="shared" si="35"/>
        <v>0.47000000000002728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113609.33</v>
      </c>
      <c r="D1087" s="2">
        <f>BILANCA!E82</f>
        <v>117749.36</v>
      </c>
      <c r="E1087" s="2">
        <v>0</v>
      </c>
      <c r="F1087" s="2">
        <v>0</v>
      </c>
      <c r="G1087" s="3">
        <f t="shared" si="38"/>
        <v>26881.31985</v>
      </c>
      <c r="H1087" s="3">
        <f t="shared" si="35"/>
        <v>0.69000000000232831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113609.33</v>
      </c>
      <c r="D1092" s="2">
        <f>BILANCA!E87</f>
        <v>117749.36</v>
      </c>
      <c r="E1092" s="2">
        <v>0</v>
      </c>
      <c r="F1092" s="2">
        <v>0</v>
      </c>
      <c r="G1092" s="3">
        <f t="shared" si="38"/>
        <v>28626.860099999998</v>
      </c>
      <c r="H1092" s="3">
        <f t="shared" si="35"/>
        <v>0.69000000000232831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163262.44</v>
      </c>
      <c r="E1152" s="2">
        <v>0</v>
      </c>
      <c r="F1152" s="2">
        <v>0</v>
      </c>
      <c r="G1152" s="3">
        <f t="shared" si="38"/>
        <v>46366.532959999997</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163262.44</v>
      </c>
      <c r="E1155" s="2">
        <v>0</v>
      </c>
      <c r="F1155" s="2">
        <v>0</v>
      </c>
      <c r="G1155" s="3">
        <f t="shared" si="38"/>
        <v>47346.107599999996</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163262.44</v>
      </c>
      <c r="E1161" s="2">
        <v>0</v>
      </c>
      <c r="F1161" s="2">
        <v>0</v>
      </c>
      <c r="G1161" s="3">
        <f t="shared" si="38"/>
        <v>49305.256880000001</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146514.75</v>
      </c>
      <c r="D1176" s="2">
        <f>BILANCA!E171</f>
        <v>0</v>
      </c>
      <c r="E1176" s="2">
        <v>0</v>
      </c>
      <c r="F1176" s="2">
        <v>0</v>
      </c>
      <c r="G1176" s="3">
        <f t="shared" si="38"/>
        <v>24321.448500000002</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146514.75</v>
      </c>
      <c r="D1179" s="2">
        <f>BILANCA!E174</f>
        <v>0</v>
      </c>
      <c r="E1179" s="2">
        <v>0</v>
      </c>
      <c r="F1179" s="2">
        <v>0</v>
      </c>
      <c r="G1179" s="3">
        <f t="shared" si="38"/>
        <v>24760.992750000001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967941.58000000007</v>
      </c>
      <c r="D1180" s="2">
        <f>BILANCA!E176</f>
        <v>991838.49</v>
      </c>
      <c r="E1180" s="2">
        <v>0</v>
      </c>
      <c r="F1180" s="2">
        <v>0</v>
      </c>
      <c r="G1180" s="3">
        <f t="shared" si="38"/>
        <v>501775.15520000004</v>
      </c>
      <c r="H1180" s="3">
        <f t="shared" si="41"/>
        <v>0.90999999991618097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315452.78000000003</v>
      </c>
      <c r="D1181" s="2">
        <f>BILANCA!E177</f>
        <v>295155</v>
      </c>
      <c r="E1181" s="2">
        <v>0</v>
      </c>
      <c r="F1181" s="2">
        <v>0</v>
      </c>
      <c r="G1181" s="3">
        <f t="shared" si="38"/>
        <v>154885.43538000001</v>
      </c>
      <c r="H1181" s="3">
        <f t="shared" si="41"/>
        <v>0.21999999997206032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201843.45</v>
      </c>
      <c r="D1182" s="2">
        <f>BILANCA!E178</f>
        <v>177405.63999999998</v>
      </c>
      <c r="E1182" s="2">
        <v>0</v>
      </c>
      <c r="F1182" s="2">
        <v>0</v>
      </c>
      <c r="G1182" s="3">
        <f t="shared" si="38"/>
        <v>95744.613559999998</v>
      </c>
      <c r="H1182" s="3">
        <f t="shared" si="41"/>
        <v>0.81000000002677552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146514.75</v>
      </c>
      <c r="D1183" s="2">
        <f>BILANCA!E179</f>
        <v>167153.65</v>
      </c>
      <c r="E1183" s="2">
        <v>0</v>
      </c>
      <c r="F1183" s="2">
        <v>0</v>
      </c>
      <c r="G1183" s="3">
        <f t="shared" si="38"/>
        <v>83182.214649999994</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55212.35</v>
      </c>
      <c r="D1184" s="2">
        <f>BILANCA!E180</f>
        <v>10142.709999999999</v>
      </c>
      <c r="E1184" s="2">
        <v>0</v>
      </c>
      <c r="F1184" s="2">
        <v>0</v>
      </c>
      <c r="G1184" s="3">
        <f t="shared" si="38"/>
        <v>13136.611979999998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116.35</v>
      </c>
      <c r="D1185" s="2">
        <f>BILANCA!E181</f>
        <v>109.28</v>
      </c>
      <c r="E1185" s="2">
        <v>0</v>
      </c>
      <c r="F1185" s="2">
        <v>0</v>
      </c>
      <c r="G1185" s="3">
        <f t="shared" si="38"/>
        <v>58.609249999999996</v>
      </c>
      <c r="H1185" s="3">
        <f t="shared" si="41"/>
        <v>0.62999999999999545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116.35</v>
      </c>
      <c r="D1188" s="2">
        <f>BILANCA!E184</f>
        <v>109.28</v>
      </c>
      <c r="E1188" s="2">
        <v>0</v>
      </c>
      <c r="F1188" s="2">
        <v>0</v>
      </c>
      <c r="G1188" s="3">
        <f t="shared" si="38"/>
        <v>59.613979999999998</v>
      </c>
      <c r="H1188" s="3">
        <f t="shared" si="41"/>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113609.33</v>
      </c>
      <c r="D1251" s="2">
        <f>BILANCA!E247</f>
        <v>117749.36</v>
      </c>
      <c r="E1251" s="2">
        <v>0</v>
      </c>
      <c r="F1251" s="2">
        <v>0</v>
      </c>
      <c r="G1251" s="3">
        <f>B1251/1000*C1251+B1251/500*D1251</f>
        <v>84135.040049999996</v>
      </c>
      <c r="H1251" s="3">
        <f>ABS(C1251-ROUND(C1251,0))+ABS(D1251-ROUND(D1251,0))</f>
        <v>0.69000000000232831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652488.80000000005</v>
      </c>
      <c r="D1255" s="2">
        <f>BILANCA!E251</f>
        <v>696683.49</v>
      </c>
      <c r="E1255" s="2">
        <v>0</v>
      </c>
      <c r="F1255" s="2">
        <v>0</v>
      </c>
      <c r="G1255" s="3">
        <f t="shared" si="38"/>
        <v>501234.66610000003</v>
      </c>
      <c r="H1255" s="3">
        <f t="shared" si="41"/>
        <v>0.68999999994412065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666235.30000000005</v>
      </c>
      <c r="D1256" s="2">
        <f>BILANCA!E252</f>
        <v>664959.93000000005</v>
      </c>
      <c r="E1256" s="2">
        <v>0</v>
      </c>
      <c r="F1256" s="2">
        <v>0</v>
      </c>
      <c r="G1256" s="3">
        <f t="shared" si="38"/>
        <v>491054.16936000006</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666235.30000000005</v>
      </c>
      <c r="D1257" s="2">
        <f>BILANCA!E253</f>
        <v>664959.93000000005</v>
      </c>
      <c r="E1257" s="2">
        <v>0</v>
      </c>
      <c r="F1257" s="2">
        <v>0</v>
      </c>
      <c r="G1257" s="3">
        <f t="shared" si="38"/>
        <v>493050.32452000002</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-13746.5</v>
      </c>
      <c r="D1259" s="2">
        <f>BILANCA!E255</f>
        <v>-131538.88</v>
      </c>
      <c r="E1259" s="2">
        <v>0</v>
      </c>
      <c r="F1259" s="2">
        <v>0</v>
      </c>
      <c r="G1259" s="3">
        <f t="shared" si="38"/>
        <v>-68929.240740000008</v>
      </c>
      <c r="H1259" s="3">
        <f t="shared" si="41"/>
        <v>0.61999999999534339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220.46</v>
      </c>
      <c r="E1260" s="2">
        <v>0</v>
      </c>
      <c r="F1260" s="2">
        <v>0</v>
      </c>
      <c r="G1260" s="3">
        <f t="shared" si="38"/>
        <v>110.23</v>
      </c>
      <c r="H1260" s="3">
        <f t="shared" si="41"/>
        <v>0.46000000000000796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220.46</v>
      </c>
      <c r="E1262" s="2">
        <v>0</v>
      </c>
      <c r="F1262" s="2">
        <v>0</v>
      </c>
      <c r="G1262" s="3">
        <f t="shared" si="38"/>
        <v>111.11184</v>
      </c>
      <c r="H1262" s="3">
        <f t="shared" si="41"/>
        <v>0.46000000000000796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13746.5</v>
      </c>
      <c r="D1264" s="2">
        <f>BILANCA!E260</f>
        <v>131759.34</v>
      </c>
      <c r="E1264" s="2">
        <v>0</v>
      </c>
      <c r="F1264" s="2">
        <v>0</v>
      </c>
      <c r="G1264" s="3">
        <f t="shared" si="38"/>
        <v>70425.355720000007</v>
      </c>
      <c r="H1264" s="3">
        <f t="shared" si="41"/>
        <v>0.83999999999650754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13161.73</v>
      </c>
      <c r="D1265" s="2">
        <f>BILANCA!E261</f>
        <v>131759.34</v>
      </c>
      <c r="E1265" s="2">
        <v>0</v>
      </c>
      <c r="F1265" s="2">
        <v>0</v>
      </c>
      <c r="G1265" s="3">
        <f t="shared" si="38"/>
        <v>70553.504549999998</v>
      </c>
      <c r="H1265" s="3">
        <f t="shared" si="41"/>
        <v>0.6099999999969441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584.77</v>
      </c>
      <c r="D1266" s="2">
        <f>BILANCA!E262</f>
        <v>0</v>
      </c>
      <c r="E1266" s="2">
        <v>0</v>
      </c>
      <c r="F1266" s="2">
        <v>0</v>
      </c>
      <c r="G1266" s="3">
        <f t="shared" si="38"/>
        <v>149.70112</v>
      </c>
      <c r="H1266" s="3">
        <f t="shared" si="41"/>
        <v>0.23000000000001819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163262.44</v>
      </c>
      <c r="E1278" s="2">
        <v>0</v>
      </c>
      <c r="F1278" s="2">
        <v>0</v>
      </c>
      <c r="G1278" s="3">
        <f t="shared" si="38"/>
        <v>87508.667840000009</v>
      </c>
      <c r="H1278" s="3">
        <f t="shared" si="41"/>
        <v>0.44000000000232831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163262.44</v>
      </c>
      <c r="E1281" s="2">
        <v>0</v>
      </c>
      <c r="F1281" s="2">
        <v>0</v>
      </c>
      <c r="G1281" s="3">
        <f t="shared" si="48"/>
        <v>88488.242480000001</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163262.44</v>
      </c>
      <c r="E1287" s="2">
        <v>0</v>
      </c>
      <c r="F1287" s="2">
        <v>0</v>
      </c>
      <c r="G1287" s="3">
        <f t="shared" si="48"/>
        <v>90447.391760000013</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163262.44</v>
      </c>
      <c r="E1306" s="2">
        <v>0</v>
      </c>
      <c r="F1306" s="2">
        <v>0</v>
      </c>
      <c r="G1306" s="3">
        <f t="shared" si="38"/>
        <v>96651.364480000004</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113609.33</v>
      </c>
      <c r="D1311" s="2">
        <f>BILANCA!E308</f>
        <v>117749.36</v>
      </c>
      <c r="E1311" s="2">
        <v>0</v>
      </c>
      <c r="F1311" s="2">
        <v>0</v>
      </c>
      <c r="G1311" s="3">
        <f t="shared" si="52"/>
        <v>105081.52304999999</v>
      </c>
      <c r="H1311" s="3">
        <f t="shared" si="41"/>
        <v>0.69000000000232831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201843.45</v>
      </c>
      <c r="D1340" s="2">
        <f>BILANCA!E337</f>
        <v>177405.64</v>
      </c>
      <c r="E1340" s="2">
        <v>0</v>
      </c>
      <c r="F1340" s="2">
        <v>0</v>
      </c>
      <c r="G1340" s="3">
        <f t="shared" si="52"/>
        <v>183696.06090000004</v>
      </c>
      <c r="H1340" s="3">
        <f t="shared" si="41"/>
        <v>0.80999999999767169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57.83</v>
      </c>
      <c r="D1382" s="2">
        <f>BILANCA!E379</f>
        <v>173.59</v>
      </c>
      <c r="E1382" s="2">
        <v>0</v>
      </c>
      <c r="F1382" s="2">
        <v>0</v>
      </c>
      <c r="G1382" s="3">
        <f t="shared" si="59"/>
        <v>150.66372000000001</v>
      </c>
      <c r="H1382" s="3">
        <f t="shared" si="60"/>
        <v>0.57999999999999829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113551.5</v>
      </c>
      <c r="D1383" s="2">
        <f>BILANCA!E380</f>
        <v>117575.77</v>
      </c>
      <c r="E1383" s="2">
        <v>0</v>
      </c>
      <c r="F1383" s="2">
        <v>0</v>
      </c>
      <c r="G1383" s="3">
        <f t="shared" si="59"/>
        <v>130066.23392</v>
      </c>
      <c r="H1383" s="3">
        <f t="shared" si="60"/>
        <v>0.72999999999592546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2078536.24</v>
      </c>
      <c r="D1510" s="2">
        <f>'RAS-funkcijski'!E114</f>
        <v>2507027.14</v>
      </c>
      <c r="E1510" s="2">
        <v>0</v>
      </c>
      <c r="F1510" s="2">
        <v>0</v>
      </c>
      <c r="G1510" s="3">
        <f t="shared" si="52"/>
        <v>780184.95720000006</v>
      </c>
      <c r="H1510" s="3">
        <f t="shared" si="63"/>
        <v>0.38000000012107193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2078536.24</v>
      </c>
      <c r="D1514" s="2">
        <f>'RAS-funkcijski'!E118</f>
        <v>2507027.14</v>
      </c>
      <c r="E1514" s="2">
        <v>0</v>
      </c>
      <c r="F1514" s="2">
        <v>0</v>
      </c>
      <c r="G1514" s="3">
        <f t="shared" si="52"/>
        <v>808555.31928000005</v>
      </c>
      <c r="H1514" s="3">
        <f t="shared" si="63"/>
        <v>0.38000000012107193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2078536.24</v>
      </c>
      <c r="D1516" s="2">
        <f>'RAS-funkcijski'!E120</f>
        <v>2507027.14</v>
      </c>
      <c r="E1516" s="2">
        <v>0</v>
      </c>
      <c r="F1516" s="2">
        <v>0</v>
      </c>
      <c r="G1516" s="3">
        <f t="shared" si="52"/>
        <v>822740.50031999999</v>
      </c>
      <c r="H1516" s="3">
        <f t="shared" si="63"/>
        <v>0.38000000012107193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2078536.24</v>
      </c>
      <c r="D1537" s="14">
        <f>'RAS-funkcijski'!E141</f>
        <v>2507027.14</v>
      </c>
      <c r="E1537" s="14">
        <v>0</v>
      </c>
      <c r="F1537" s="14">
        <v>0</v>
      </c>
      <c r="G1537" s="15">
        <f t="shared" si="52"/>
        <v>971684.90124000004</v>
      </c>
      <c r="H1537" s="15">
        <f t="shared" si="63"/>
        <v>0.38000000012107193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78257.460000000006</v>
      </c>
      <c r="E1538" s="7">
        <v>0</v>
      </c>
      <c r="F1538" s="7">
        <v>0</v>
      </c>
      <c r="G1538" s="8">
        <f t="shared" si="52"/>
        <v>157.41492000000002</v>
      </c>
      <c r="H1538" s="8">
        <f t="shared" si="63"/>
        <v>0.46000000000640284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78257.460000000006</v>
      </c>
      <c r="E1539" s="2">
        <v>0</v>
      </c>
      <c r="F1539" s="2">
        <v>0</v>
      </c>
      <c r="G1539" s="3">
        <f t="shared" si="52"/>
        <v>313.02984000000004</v>
      </c>
      <c r="H1539" s="3">
        <f t="shared" si="63"/>
        <v>0.46000000000640284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78257.460000000006</v>
      </c>
      <c r="E1540" s="2">
        <v>0</v>
      </c>
      <c r="F1540" s="2">
        <v>0</v>
      </c>
      <c r="G1540" s="3">
        <f t="shared" si="52"/>
        <v>469.54476000000005</v>
      </c>
      <c r="H1540" s="3">
        <f t="shared" si="63"/>
        <v>0.46000000000640284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78257.460000000006</v>
      </c>
      <c r="E1542" s="2">
        <v>0</v>
      </c>
      <c r="F1542" s="2">
        <v>0</v>
      </c>
      <c r="G1542" s="3">
        <f t="shared" si="52"/>
        <v>782.57460000000003</v>
      </c>
      <c r="H1542" s="3">
        <f t="shared" si="63"/>
        <v>0.46000000000640284</v>
      </c>
      <c r="I1542" s="11">
        <f t="shared" si="64"/>
        <v>359.98431600501073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315452.78000000003</v>
      </c>
      <c r="D1582" s="7"/>
      <c r="E1582" s="7">
        <v>0</v>
      </c>
      <c r="F1582" s="7">
        <v>0</v>
      </c>
      <c r="G1582" s="8">
        <f t="shared" ref="G1582:G1686" si="70">B1582/1000*C1582</f>
        <v>315.45278000000002</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2513722.29</v>
      </c>
      <c r="D1583" s="2">
        <v>0</v>
      </c>
      <c r="E1583" s="2">
        <v>0</v>
      </c>
      <c r="F1583" s="2">
        <v>0</v>
      </c>
      <c r="G1583" s="3">
        <f t="shared" si="70"/>
        <v>5027.4445800000003</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8377.89</v>
      </c>
      <c r="D1584" s="2">
        <v>0</v>
      </c>
      <c r="E1584" s="2">
        <v>0</v>
      </c>
      <c r="F1584" s="2">
        <v>0</v>
      </c>
      <c r="G1584" s="3">
        <f t="shared" si="70"/>
        <v>25.133669999999999</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2429262.31</v>
      </c>
      <c r="D1585" s="2">
        <v>0</v>
      </c>
      <c r="E1585" s="2">
        <v>0</v>
      </c>
      <c r="F1585" s="2">
        <v>0</v>
      </c>
      <c r="G1585" s="3">
        <f t="shared" si="70"/>
        <v>9717.0492400000003</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2087116.25</v>
      </c>
      <c r="D1586" s="2">
        <v>0</v>
      </c>
      <c r="E1586" s="2">
        <v>0</v>
      </c>
      <c r="F1586" s="2">
        <v>0</v>
      </c>
      <c r="G1586" s="3">
        <f t="shared" si="70"/>
        <v>10435.581250000001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341073.41</v>
      </c>
      <c r="D1587" s="2">
        <v>0</v>
      </c>
      <c r="E1587" s="2">
        <v>0</v>
      </c>
      <c r="F1587" s="2">
        <v>0</v>
      </c>
      <c r="G1587" s="3">
        <f t="shared" si="70"/>
        <v>2046.4404599999998</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1072.6500000000001</v>
      </c>
      <c r="D1588" s="2">
        <v>0</v>
      </c>
      <c r="E1588" s="2">
        <v>0</v>
      </c>
      <c r="F1588" s="2">
        <v>0</v>
      </c>
      <c r="G1588" s="3">
        <f t="shared" si="70"/>
        <v>7.5085500000000005</v>
      </c>
      <c r="H1588" s="3">
        <f t="shared" si="71"/>
        <v>0.34999999999990905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76082.09</v>
      </c>
      <c r="D1594" s="2">
        <v>0</v>
      </c>
      <c r="E1594" s="2">
        <v>0</v>
      </c>
      <c r="F1594" s="2">
        <v>0</v>
      </c>
      <c r="G1594" s="3">
        <f t="shared" si="70"/>
        <v>989.06716999999992</v>
      </c>
      <c r="H1594" s="3">
        <f t="shared" si="71"/>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2534020.0699999998</v>
      </c>
      <c r="D1602" s="2">
        <v>0</v>
      </c>
      <c r="E1602" s="2">
        <v>0</v>
      </c>
      <c r="F1602" s="2">
        <v>0</v>
      </c>
      <c r="G1602" s="3">
        <f t="shared" si="70"/>
        <v>53214.421470000001</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4237.8599999999997</v>
      </c>
      <c r="D1603" s="2">
        <v>0</v>
      </c>
      <c r="E1603" s="2">
        <v>0</v>
      </c>
      <c r="F1603" s="2">
        <v>0</v>
      </c>
      <c r="G1603" s="3">
        <f t="shared" si="70"/>
        <v>93.232919999999993</v>
      </c>
      <c r="H1603" s="3">
        <f t="shared" si="71"/>
        <v>0.14000000000032742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2453700.12</v>
      </c>
      <c r="D1604" s="2">
        <v>0</v>
      </c>
      <c r="E1604" s="2">
        <v>0</v>
      </c>
      <c r="F1604" s="2">
        <v>0</v>
      </c>
      <c r="G1604" s="3">
        <f t="shared" si="70"/>
        <v>56435.102760000002</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2121806.0499999998</v>
      </c>
      <c r="D1605" s="2">
        <v>0</v>
      </c>
      <c r="E1605" s="2">
        <v>0</v>
      </c>
      <c r="F1605" s="2">
        <v>0</v>
      </c>
      <c r="G1605" s="3">
        <f t="shared" si="70"/>
        <v>50923.345199999996</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330930.7</v>
      </c>
      <c r="D1606" s="2">
        <v>0</v>
      </c>
      <c r="E1606" s="2">
        <v>0</v>
      </c>
      <c r="F1606" s="2">
        <v>0</v>
      </c>
      <c r="G1606" s="3">
        <f t="shared" si="70"/>
        <v>8273.2674999999999</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963.37</v>
      </c>
      <c r="D1607" s="2">
        <v>0</v>
      </c>
      <c r="E1607" s="2">
        <v>0</v>
      </c>
      <c r="F1607" s="2">
        <v>0</v>
      </c>
      <c r="G1607" s="3">
        <f t="shared" si="70"/>
        <v>25.047619999999998</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76082.09</v>
      </c>
      <c r="D1613" s="2">
        <v>0</v>
      </c>
      <c r="E1613" s="2">
        <v>0</v>
      </c>
      <c r="F1613" s="2">
        <v>0</v>
      </c>
      <c r="G1613" s="3">
        <f t="shared" si="70"/>
        <v>2434.6268799999998</v>
      </c>
      <c r="H1613" s="3">
        <f t="shared" si="71"/>
        <v>8.999999999650754E-2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295155.00000000047</v>
      </c>
      <c r="D1621" s="2">
        <v>0</v>
      </c>
      <c r="E1621" s="2">
        <v>0</v>
      </c>
      <c r="F1621" s="2">
        <v>0</v>
      </c>
      <c r="G1621" s="3">
        <f t="shared" si="70"/>
        <v>11806.200000000019</v>
      </c>
      <c r="H1621" s="3">
        <f t="shared" si="71"/>
        <v>4.6566128730773926E-10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295155</v>
      </c>
      <c r="D1681" s="2">
        <v>0</v>
      </c>
      <c r="E1681" s="2">
        <v>0</v>
      </c>
      <c r="F1681" s="2">
        <v>0</v>
      </c>
      <c r="G1681" s="3">
        <f t="shared" si="70"/>
        <v>29515.5</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117749.36</v>
      </c>
      <c r="D1682" s="2">
        <v>0</v>
      </c>
      <c r="E1682" s="2">
        <v>0</v>
      </c>
      <c r="F1682" s="2">
        <v>0</v>
      </c>
      <c r="G1682" s="3">
        <f t="shared" si="70"/>
        <v>11892.685360000001</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177405.64</v>
      </c>
      <c r="D1683" s="2">
        <v>0</v>
      </c>
      <c r="E1683" s="2">
        <v>0</v>
      </c>
      <c r="F1683" s="2">
        <v>0</v>
      </c>
      <c r="G1683" s="3">
        <f t="shared" si="70"/>
        <v>18095.37528</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16939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2032900.3699999999</v>
      </c>
      <c r="I17" s="275">
        <f>'PR-RAS'!E6</f>
        <v>2389234.7599999998</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1951525.0099999998</v>
      </c>
      <c r="I18" s="275">
        <f>'PR-RAS'!E152</f>
        <v>2430945.0500000003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13746.49999999988</v>
      </c>
      <c r="I20" s="275">
        <f>'PR-RAS'!E650</f>
        <v>131538.88000000035</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666235.29999999993</v>
      </c>
      <c r="I22" s="275">
        <f>BILANCA!E7</f>
        <v>664959.92999999993</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301706.28000000003</v>
      </c>
      <c r="I23" s="275">
        <f>BILANCA!E69</f>
        <v>326878.56</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315452.78000000003</v>
      </c>
      <c r="I24" s="275">
        <f>BILANCA!E177</f>
        <v>295155</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652488.80000000005</v>
      </c>
      <c r="I25" s="275">
        <f>BILANCA!E251</f>
        <v>696683.49</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2078536.24</v>
      </c>
      <c r="I30" s="275">
        <f>'RAS-funkcijski'!E114</f>
        <v>2507027.14</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2078536.24</v>
      </c>
      <c r="I31" s="275">
        <f>'RAS-funkcijski'!E141</f>
        <v>2507027.14</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900</v>
      </c>
      <c r="I33" s="275">
        <f>'P-VRIO'!E5</f>
        <v>78257.460000000006</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315452.78000000003</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295155.00000000047</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295155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37" zoomScaleNormal="100" workbookViewId="0">
      <selection activeCell="E360" sqref="E36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2032900.3699999999</v>
      </c>
      <c r="E6" s="60">
        <f>E7+E43+E49+E82+E106+E125+E134+E140</f>
        <v>2389234.7599999998</v>
      </c>
      <c r="F6" s="45">
        <f t="shared" ref="F6:F132" si="0">IF(D6&lt;&gt;0,IF(E6/D6&gt;=100,"&gt;&gt;100",E6/D6*100),"-")</f>
        <v>117.52837449677871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1744818.8499999999</v>
      </c>
      <c r="E49" s="60">
        <f>E50+E53+E58+E61+E64+E68+E71+E74+E77</f>
        <v>1910640.1199999999</v>
      </c>
      <c r="F49" s="45">
        <f t="shared" si="0"/>
        <v>109.50363815704995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1741762.43</v>
      </c>
      <c r="E68" s="60">
        <f t="shared" si="11"/>
        <v>1907065.64</v>
      </c>
      <c r="F68" s="45">
        <f t="shared" si="0"/>
        <v>109.49057157008491</v>
      </c>
    </row>
    <row r="69" spans="1:6" ht="12.75" customHeight="1" x14ac:dyDescent="0.25">
      <c r="A69" s="63" t="s">
        <v>141</v>
      </c>
      <c r="B69" s="64" t="s">
        <v>142</v>
      </c>
      <c r="C69" s="247" t="s">
        <v>141</v>
      </c>
      <c r="D69" s="194">
        <v>1741099.43</v>
      </c>
      <c r="E69" s="194">
        <v>1906415.64</v>
      </c>
      <c r="F69" s="45">
        <f t="shared" si="0"/>
        <v>109.49493217627439</v>
      </c>
    </row>
    <row r="70" spans="1:6" ht="12" x14ac:dyDescent="0.25">
      <c r="A70" s="63" t="s">
        <v>143</v>
      </c>
      <c r="B70" s="64" t="s">
        <v>144</v>
      </c>
      <c r="C70" s="247" t="s">
        <v>143</v>
      </c>
      <c r="D70" s="194">
        <v>663</v>
      </c>
      <c r="E70" s="194">
        <v>650</v>
      </c>
      <c r="F70" s="45">
        <f t="shared" si="0"/>
        <v>98.039215686274503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3056.42</v>
      </c>
      <c r="E77" s="60">
        <f t="shared" si="14"/>
        <v>3574.48</v>
      </c>
      <c r="F77" s="45">
        <f t="shared" si="0"/>
        <v>116.94989562952736</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3056.42</v>
      </c>
      <c r="E80" s="194">
        <v>3574.48</v>
      </c>
      <c r="F80" s="45">
        <f t="shared" si="0"/>
        <v>116.94989562952736</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0.06</v>
      </c>
      <c r="F82" s="45">
        <f t="shared" si="0"/>
        <v>600</v>
      </c>
    </row>
    <row r="83" spans="1:6" ht="12.75" customHeight="1" x14ac:dyDescent="0.25">
      <c r="A83" s="63">
        <v>641</v>
      </c>
      <c r="B83" s="64" t="s">
        <v>169</v>
      </c>
      <c r="C83" s="247" t="s">
        <v>170</v>
      </c>
      <c r="D83" s="60">
        <f t="shared" ref="D83:E83" si="16">SUM(D84:D90)</f>
        <v>0.01</v>
      </c>
      <c r="E83" s="60">
        <f t="shared" si="16"/>
        <v>0.06</v>
      </c>
      <c r="F83" s="45">
        <f t="shared" si="0"/>
        <v>600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v>0.06</v>
      </c>
      <c r="F85" s="45">
        <f t="shared" si="0"/>
        <v>600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7969.02</v>
      </c>
      <c r="E106" s="60">
        <f>E107+E112+E120+E124</f>
        <v>6842.79</v>
      </c>
      <c r="F106" s="45">
        <f t="shared" si="0"/>
        <v>85.867396492918829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7969.02</v>
      </c>
      <c r="E112" s="60">
        <f t="shared" si="20"/>
        <v>6842.79</v>
      </c>
      <c r="F112" s="45">
        <f t="shared" si="0"/>
        <v>85.867396492918829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7969.02</v>
      </c>
      <c r="E117" s="194">
        <v>6842.79</v>
      </c>
      <c r="F117" s="45">
        <f t="shared" si="0"/>
        <v>85.867396492918829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24522.35</v>
      </c>
      <c r="E125" s="60">
        <f t="shared" si="22"/>
        <v>16096.55</v>
      </c>
      <c r="F125" s="45">
        <f t="shared" si="0"/>
        <v>65.640324030935048</v>
      </c>
    </row>
    <row r="126" spans="1:6" ht="12.75" customHeight="1" x14ac:dyDescent="0.25">
      <c r="A126" s="63">
        <v>661</v>
      </c>
      <c r="B126" s="65" t="s">
        <v>255</v>
      </c>
      <c r="C126" s="247" t="s">
        <v>256</v>
      </c>
      <c r="D126" s="60">
        <f t="shared" ref="D126:E126" si="23">SUM(D127:D128)</f>
        <v>19245.009999999998</v>
      </c>
      <c r="E126" s="60">
        <f t="shared" si="23"/>
        <v>16096.55</v>
      </c>
      <c r="F126" s="45">
        <f t="shared" si="0"/>
        <v>83.640122816252116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19245.009999999998</v>
      </c>
      <c r="E128" s="194">
        <v>16096.55</v>
      </c>
      <c r="F128" s="45">
        <f t="shared" si="0"/>
        <v>83.640122816252116</v>
      </c>
    </row>
    <row r="129" spans="1:6" ht="22.8" x14ac:dyDescent="0.25">
      <c r="A129" s="63">
        <v>663</v>
      </c>
      <c r="B129" s="182" t="s">
        <v>261</v>
      </c>
      <c r="C129" s="247" t="s">
        <v>262</v>
      </c>
      <c r="D129" s="60">
        <f t="shared" ref="D129:E129" si="24">SUM(D130:D133)</f>
        <v>5277.34</v>
      </c>
      <c r="E129" s="60">
        <f t="shared" si="24"/>
        <v>0</v>
      </c>
      <c r="F129" s="45">
        <f t="shared" si="0"/>
        <v>0</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5277.34</v>
      </c>
      <c r="E131" s="194">
        <v>0</v>
      </c>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255590.13999999998</v>
      </c>
      <c r="E134" s="60">
        <f t="shared" si="25"/>
        <v>455655.24</v>
      </c>
      <c r="F134" s="45">
        <f t="shared" ref="F134:F229" si="26">IF(D134&lt;&gt;0,IF(E134/D134&gt;=100,"&gt;&gt;100",E134/D134*100),"-")</f>
        <v>178.27575038692808</v>
      </c>
    </row>
    <row r="135" spans="1:6" ht="22.8" x14ac:dyDescent="0.25">
      <c r="A135" s="63">
        <v>671</v>
      </c>
      <c r="B135" s="182" t="s">
        <v>273</v>
      </c>
      <c r="C135" s="247" t="s">
        <v>274</v>
      </c>
      <c r="D135" s="60">
        <f t="shared" ref="D135:E135" si="27">SUM(D136:D138)</f>
        <v>255590.13999999998</v>
      </c>
      <c r="E135" s="60">
        <f t="shared" si="27"/>
        <v>455655.24</v>
      </c>
      <c r="F135" s="45">
        <f t="shared" si="26"/>
        <v>178.27575038692808</v>
      </c>
    </row>
    <row r="136" spans="1:6" ht="12.75" customHeight="1" x14ac:dyDescent="0.25">
      <c r="A136" s="63">
        <v>6711</v>
      </c>
      <c r="B136" s="65" t="s">
        <v>275</v>
      </c>
      <c r="C136" s="247" t="s">
        <v>276</v>
      </c>
      <c r="D136" s="194">
        <v>135104.01999999999</v>
      </c>
      <c r="E136" s="194">
        <v>379417.92</v>
      </c>
      <c r="F136" s="45">
        <f t="shared" si="26"/>
        <v>280.8339233725244</v>
      </c>
    </row>
    <row r="137" spans="1:6" ht="22.8" x14ac:dyDescent="0.25">
      <c r="A137" s="63">
        <v>6712</v>
      </c>
      <c r="B137" s="182" t="s">
        <v>277</v>
      </c>
      <c r="C137" s="247" t="s">
        <v>278</v>
      </c>
      <c r="D137" s="194">
        <v>120486.12</v>
      </c>
      <c r="E137" s="194">
        <v>76237.320000000007</v>
      </c>
      <c r="F137" s="45">
        <f t="shared" si="26"/>
        <v>63.274773890967694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1951525.0099999998</v>
      </c>
      <c r="E152" s="60">
        <f>E153+E164+E202+E221+E230+E262+E273</f>
        <v>2430945.0500000003</v>
      </c>
      <c r="F152" s="45">
        <f t="shared" si="26"/>
        <v>124.56643074228397</v>
      </c>
    </row>
    <row r="153" spans="1:6" ht="12.75" customHeight="1" x14ac:dyDescent="0.25">
      <c r="A153" s="63">
        <v>31</v>
      </c>
      <c r="B153" s="64" t="s">
        <v>308</v>
      </c>
      <c r="C153" s="247" t="s">
        <v>3</v>
      </c>
      <c r="D153" s="60">
        <f t="shared" ref="D153:E153" si="30">D154+D159+D160</f>
        <v>1732192.0499999998</v>
      </c>
      <c r="E153" s="60">
        <f t="shared" si="30"/>
        <v>2087116.25</v>
      </c>
      <c r="F153" s="45">
        <f t="shared" si="26"/>
        <v>120.48988736554935</v>
      </c>
    </row>
    <row r="154" spans="1:6" ht="12.75" customHeight="1" x14ac:dyDescent="0.25">
      <c r="A154" s="63">
        <v>311</v>
      </c>
      <c r="B154" s="64" t="s">
        <v>309</v>
      </c>
      <c r="C154" s="247" t="s">
        <v>310</v>
      </c>
      <c r="D154" s="60">
        <f t="shared" ref="D154:E154" si="31">SUM(D155:D158)</f>
        <v>1455536.65</v>
      </c>
      <c r="E154" s="60">
        <f t="shared" si="31"/>
        <v>1749533.89</v>
      </c>
      <c r="F154" s="45">
        <f t="shared" si="26"/>
        <v>120.19854601393926</v>
      </c>
    </row>
    <row r="155" spans="1:6" ht="12.75" customHeight="1" x14ac:dyDescent="0.25">
      <c r="A155" s="63">
        <v>3111</v>
      </c>
      <c r="B155" s="64" t="s">
        <v>311</v>
      </c>
      <c r="C155" s="247" t="s">
        <v>312</v>
      </c>
      <c r="D155" s="194">
        <v>1455536.65</v>
      </c>
      <c r="E155" s="194">
        <v>1749533.89</v>
      </c>
      <c r="F155" s="45">
        <f t="shared" si="26"/>
        <v>120.19854601393926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62174.64</v>
      </c>
      <c r="E159" s="194">
        <v>79973.27</v>
      </c>
      <c r="F159" s="45">
        <f t="shared" si="26"/>
        <v>128.62683241913425</v>
      </c>
    </row>
    <row r="160" spans="1:6" ht="12.75" customHeight="1" x14ac:dyDescent="0.25">
      <c r="A160" s="63">
        <v>313</v>
      </c>
      <c r="B160" s="65" t="s">
        <v>321</v>
      </c>
      <c r="C160" s="247" t="s">
        <v>322</v>
      </c>
      <c r="D160" s="60">
        <f t="shared" ref="D160:E160" si="32">SUM(D161:D163)</f>
        <v>214480.76</v>
      </c>
      <c r="E160" s="60">
        <f t="shared" si="32"/>
        <v>257609.09</v>
      </c>
      <c r="F160" s="45">
        <f t="shared" si="26"/>
        <v>120.10825120164623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214176.25</v>
      </c>
      <c r="E162" s="194">
        <v>257609.09</v>
      </c>
      <c r="F162" s="45">
        <f t="shared" si="26"/>
        <v>120.27901786495936</v>
      </c>
    </row>
    <row r="163" spans="1:6" ht="12.75" customHeight="1" x14ac:dyDescent="0.25">
      <c r="A163" s="63">
        <v>3133</v>
      </c>
      <c r="B163" s="64" t="s">
        <v>327</v>
      </c>
      <c r="C163" s="247" t="s">
        <v>328</v>
      </c>
      <c r="D163" s="194">
        <v>304.51</v>
      </c>
      <c r="E163" s="194">
        <v>0</v>
      </c>
      <c r="F163" s="45">
        <f t="shared" si="26"/>
        <v>0</v>
      </c>
    </row>
    <row r="164" spans="1:6" ht="12.75" customHeight="1" x14ac:dyDescent="0.25">
      <c r="A164" s="70">
        <v>32</v>
      </c>
      <c r="B164" s="65" t="s">
        <v>329</v>
      </c>
      <c r="C164" s="247" t="s">
        <v>330</v>
      </c>
      <c r="D164" s="60">
        <f>D165+D170+D178+D188+D189+D194</f>
        <v>215027.86999999997</v>
      </c>
      <c r="E164" s="60">
        <f>E165+E170+E178+E188+E189+E194</f>
        <v>341073.41</v>
      </c>
      <c r="F164" s="45">
        <f t="shared" si="26"/>
        <v>158.61823399915556</v>
      </c>
    </row>
    <row r="165" spans="1:6" ht="12.75" customHeight="1" x14ac:dyDescent="0.25">
      <c r="A165" s="63">
        <v>321</v>
      </c>
      <c r="B165" s="64" t="s">
        <v>331</v>
      </c>
      <c r="C165" s="247" t="s">
        <v>332</v>
      </c>
      <c r="D165" s="60">
        <f t="shared" ref="D165:E165" si="33">SUM(D166:D169)</f>
        <v>49311.38</v>
      </c>
      <c r="E165" s="60">
        <f t="shared" si="33"/>
        <v>48786.259999999995</v>
      </c>
      <c r="F165" s="45">
        <f t="shared" si="26"/>
        <v>98.935093684257055</v>
      </c>
    </row>
    <row r="166" spans="1:6" ht="12.75" customHeight="1" x14ac:dyDescent="0.25">
      <c r="A166" s="63">
        <v>3211</v>
      </c>
      <c r="B166" s="64" t="s">
        <v>333</v>
      </c>
      <c r="C166" s="247" t="s">
        <v>334</v>
      </c>
      <c r="D166" s="194">
        <v>12791.55</v>
      </c>
      <c r="E166" s="194">
        <v>9837.17</v>
      </c>
      <c r="F166" s="45">
        <f t="shared" si="26"/>
        <v>76.903659056173808</v>
      </c>
    </row>
    <row r="167" spans="1:6" ht="12.75" customHeight="1" x14ac:dyDescent="0.25">
      <c r="A167" s="63">
        <v>3212</v>
      </c>
      <c r="B167" s="64" t="s">
        <v>335</v>
      </c>
      <c r="C167" s="247" t="s">
        <v>336</v>
      </c>
      <c r="D167" s="194">
        <v>35559.31</v>
      </c>
      <c r="E167" s="194">
        <v>37302.589999999997</v>
      </c>
      <c r="F167" s="45">
        <f t="shared" si="26"/>
        <v>104.90245733114618</v>
      </c>
    </row>
    <row r="168" spans="1:6" ht="12.75" customHeight="1" x14ac:dyDescent="0.25">
      <c r="A168" s="63">
        <v>3213</v>
      </c>
      <c r="B168" s="64" t="s">
        <v>337</v>
      </c>
      <c r="C168" s="247" t="s">
        <v>338</v>
      </c>
      <c r="D168" s="194">
        <v>960.52</v>
      </c>
      <c r="E168" s="194">
        <v>1568</v>
      </c>
      <c r="F168" s="45">
        <f t="shared" si="26"/>
        <v>163.24490900762086</v>
      </c>
    </row>
    <row r="169" spans="1:6" ht="12.75" customHeight="1" x14ac:dyDescent="0.25">
      <c r="A169" s="63">
        <v>3214</v>
      </c>
      <c r="B169" s="64" t="s">
        <v>339</v>
      </c>
      <c r="C169" s="247" t="s">
        <v>340</v>
      </c>
      <c r="D169" s="194">
        <v>0</v>
      </c>
      <c r="E169" s="194">
        <v>78.5</v>
      </c>
      <c r="F169" s="45" t="str">
        <f t="shared" si="26"/>
        <v>-</v>
      </c>
    </row>
    <row r="170" spans="1:6" ht="12.75" customHeight="1" x14ac:dyDescent="0.25">
      <c r="A170" s="63">
        <v>322</v>
      </c>
      <c r="B170" s="64" t="s">
        <v>341</v>
      </c>
      <c r="C170" s="247" t="s">
        <v>342</v>
      </c>
      <c r="D170" s="60">
        <f t="shared" ref="D170:E170" si="34">SUM(D171:D177)</f>
        <v>35100.439999999995</v>
      </c>
      <c r="E170" s="60">
        <f t="shared" si="34"/>
        <v>33452.49</v>
      </c>
      <c r="F170" s="45">
        <f t="shared" si="26"/>
        <v>95.305044609127407</v>
      </c>
    </row>
    <row r="171" spans="1:6" ht="12.75" customHeight="1" x14ac:dyDescent="0.25">
      <c r="A171" s="63">
        <v>3221</v>
      </c>
      <c r="B171" s="64" t="s">
        <v>343</v>
      </c>
      <c r="C171" s="247" t="s">
        <v>344</v>
      </c>
      <c r="D171" s="194">
        <v>16471.89</v>
      </c>
      <c r="E171" s="194">
        <v>11702.56</v>
      </c>
      <c r="F171" s="45">
        <f t="shared" si="26"/>
        <v>71.04564199979481</v>
      </c>
    </row>
    <row r="172" spans="1:6" ht="12.75" customHeight="1" x14ac:dyDescent="0.25">
      <c r="A172" s="63">
        <v>3222</v>
      </c>
      <c r="B172" s="64" t="s">
        <v>345</v>
      </c>
      <c r="C172" s="247" t="s">
        <v>346</v>
      </c>
      <c r="D172" s="194">
        <v>3542.74</v>
      </c>
      <c r="E172" s="194">
        <v>2701.66</v>
      </c>
      <c r="F172" s="45">
        <f t="shared" si="26"/>
        <v>76.259053726776443</v>
      </c>
    </row>
    <row r="173" spans="1:6" ht="12.75" customHeight="1" x14ac:dyDescent="0.25">
      <c r="A173" s="63">
        <v>3223</v>
      </c>
      <c r="B173" s="65" t="s">
        <v>347</v>
      </c>
      <c r="C173" s="247" t="s">
        <v>348</v>
      </c>
      <c r="D173" s="194">
        <v>10922.31</v>
      </c>
      <c r="E173" s="194">
        <v>11485.12</v>
      </c>
      <c r="F173" s="45">
        <f t="shared" si="26"/>
        <v>105.152847703462</v>
      </c>
    </row>
    <row r="174" spans="1:6" ht="12.75" customHeight="1" x14ac:dyDescent="0.25">
      <c r="A174" s="63">
        <v>3224</v>
      </c>
      <c r="B174" s="65" t="s">
        <v>349</v>
      </c>
      <c r="C174" s="247" t="s">
        <v>350</v>
      </c>
      <c r="D174" s="194">
        <v>3501.33</v>
      </c>
      <c r="E174" s="194">
        <v>2089.98</v>
      </c>
      <c r="F174" s="45">
        <f t="shared" si="26"/>
        <v>59.691031693670695</v>
      </c>
    </row>
    <row r="175" spans="1:6" ht="12.75" customHeight="1" x14ac:dyDescent="0.25">
      <c r="A175" s="63">
        <v>3225</v>
      </c>
      <c r="B175" s="65" t="s">
        <v>351</v>
      </c>
      <c r="C175" s="247" t="s">
        <v>352</v>
      </c>
      <c r="D175" s="194">
        <v>325.82</v>
      </c>
      <c r="E175" s="194">
        <v>4901.75</v>
      </c>
      <c r="F175" s="45">
        <f t="shared" si="26"/>
        <v>1504.4349640906023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336.35</v>
      </c>
      <c r="E177" s="194">
        <v>571.41999999999996</v>
      </c>
      <c r="F177" s="45">
        <f t="shared" si="26"/>
        <v>169.88850899360784</v>
      </c>
    </row>
    <row r="178" spans="1:6" ht="12.75" customHeight="1" x14ac:dyDescent="0.25">
      <c r="A178" s="63">
        <v>323</v>
      </c>
      <c r="B178" s="65" t="s">
        <v>357</v>
      </c>
      <c r="C178" s="247" t="s">
        <v>358</v>
      </c>
      <c r="D178" s="60">
        <f t="shared" ref="D178:E178" si="35">SUM(D179:D187)</f>
        <v>115033.03</v>
      </c>
      <c r="E178" s="60">
        <f t="shared" si="35"/>
        <v>243523.12</v>
      </c>
      <c r="F178" s="45">
        <f t="shared" si="26"/>
        <v>211.6984313114242</v>
      </c>
    </row>
    <row r="179" spans="1:6" ht="12.75" customHeight="1" x14ac:dyDescent="0.25">
      <c r="A179" s="63">
        <v>3231</v>
      </c>
      <c r="B179" s="65" t="s">
        <v>359</v>
      </c>
      <c r="C179" s="247" t="s">
        <v>360</v>
      </c>
      <c r="D179" s="194">
        <v>1607.53</v>
      </c>
      <c r="E179" s="194">
        <v>3495.55</v>
      </c>
      <c r="F179" s="45">
        <f t="shared" si="26"/>
        <v>217.44850795941599</v>
      </c>
    </row>
    <row r="180" spans="1:6" ht="12.75" customHeight="1" x14ac:dyDescent="0.25">
      <c r="A180" s="63">
        <v>3232</v>
      </c>
      <c r="B180" s="65" t="s">
        <v>361</v>
      </c>
      <c r="C180" s="247" t="s">
        <v>362</v>
      </c>
      <c r="D180" s="194">
        <v>67890.03</v>
      </c>
      <c r="E180" s="194">
        <v>206109.11</v>
      </c>
      <c r="F180" s="45">
        <f t="shared" si="26"/>
        <v>303.59260409812754</v>
      </c>
    </row>
    <row r="181" spans="1:6" ht="12.75" customHeight="1" x14ac:dyDescent="0.25">
      <c r="A181" s="63">
        <v>3233</v>
      </c>
      <c r="B181" s="65" t="s">
        <v>363</v>
      </c>
      <c r="C181" s="247" t="s">
        <v>364</v>
      </c>
      <c r="D181" s="194">
        <v>1730</v>
      </c>
      <c r="E181" s="194">
        <v>0</v>
      </c>
      <c r="F181" s="45">
        <f t="shared" si="26"/>
        <v>0</v>
      </c>
    </row>
    <row r="182" spans="1:6" ht="12.75" customHeight="1" x14ac:dyDescent="0.25">
      <c r="A182" s="63">
        <v>3234</v>
      </c>
      <c r="B182" s="65" t="s">
        <v>365</v>
      </c>
      <c r="C182" s="247" t="s">
        <v>366</v>
      </c>
      <c r="D182" s="194">
        <v>11549.07</v>
      </c>
      <c r="E182" s="194">
        <v>10120.540000000001</v>
      </c>
      <c r="F182" s="45">
        <f t="shared" si="26"/>
        <v>87.630778928519788</v>
      </c>
    </row>
    <row r="183" spans="1:6" ht="12.75" customHeight="1" x14ac:dyDescent="0.25">
      <c r="A183" s="63">
        <v>3235</v>
      </c>
      <c r="B183" s="64" t="s">
        <v>367</v>
      </c>
      <c r="C183" s="247" t="s">
        <v>368</v>
      </c>
      <c r="D183" s="194">
        <v>60</v>
      </c>
      <c r="E183" s="194">
        <v>0</v>
      </c>
      <c r="F183" s="45">
        <f t="shared" si="26"/>
        <v>0</v>
      </c>
    </row>
    <row r="184" spans="1:6" ht="12.75" customHeight="1" x14ac:dyDescent="0.25">
      <c r="A184" s="63">
        <v>3236</v>
      </c>
      <c r="B184" s="64" t="s">
        <v>369</v>
      </c>
      <c r="C184" s="247" t="s">
        <v>370</v>
      </c>
      <c r="D184" s="194">
        <v>2758.36</v>
      </c>
      <c r="E184" s="194">
        <v>3405</v>
      </c>
      <c r="F184" s="45">
        <f t="shared" si="26"/>
        <v>123.4429153555011</v>
      </c>
    </row>
    <row r="185" spans="1:6" ht="12.75" customHeight="1" x14ac:dyDescent="0.25">
      <c r="A185" s="63">
        <v>3237</v>
      </c>
      <c r="B185" s="64" t="s">
        <v>371</v>
      </c>
      <c r="C185" s="247" t="s">
        <v>372</v>
      </c>
      <c r="D185" s="194">
        <v>22012.97</v>
      </c>
      <c r="E185" s="194">
        <v>10800.85</v>
      </c>
      <c r="F185" s="45">
        <f t="shared" si="26"/>
        <v>49.065846180683472</v>
      </c>
    </row>
    <row r="186" spans="1:6" ht="12.75" customHeight="1" x14ac:dyDescent="0.25">
      <c r="A186" s="63">
        <v>3238</v>
      </c>
      <c r="B186" s="64" t="s">
        <v>373</v>
      </c>
      <c r="C186" s="247" t="s">
        <v>374</v>
      </c>
      <c r="D186" s="194">
        <v>2981.62</v>
      </c>
      <c r="E186" s="194">
        <v>2680.15</v>
      </c>
      <c r="F186" s="45">
        <f t="shared" si="26"/>
        <v>89.889053601733295</v>
      </c>
    </row>
    <row r="187" spans="1:6" ht="12.75" customHeight="1" x14ac:dyDescent="0.25">
      <c r="A187" s="63">
        <v>3239</v>
      </c>
      <c r="B187" s="64" t="s">
        <v>375</v>
      </c>
      <c r="C187" s="247" t="s">
        <v>376</v>
      </c>
      <c r="D187" s="194">
        <v>4443.45</v>
      </c>
      <c r="E187" s="194">
        <v>6911.92</v>
      </c>
      <c r="F187" s="45">
        <f t="shared" si="26"/>
        <v>155.55300498486537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15583.019999999999</v>
      </c>
      <c r="E194" s="60">
        <f t="shared" si="36"/>
        <v>15311.54</v>
      </c>
      <c r="F194" s="45">
        <f t="shared" si="26"/>
        <v>98.25784732356118</v>
      </c>
    </row>
    <row r="195" spans="1:6" ht="12.75" customHeight="1" x14ac:dyDescent="0.25">
      <c r="A195" s="63">
        <v>3291</v>
      </c>
      <c r="B195" s="183" t="s">
        <v>391</v>
      </c>
      <c r="C195" s="247" t="s">
        <v>392</v>
      </c>
      <c r="D195" s="194">
        <v>4928.6000000000004</v>
      </c>
      <c r="E195" s="194">
        <v>5627.56</v>
      </c>
      <c r="F195" s="45">
        <f t="shared" si="26"/>
        <v>114.18171488860933</v>
      </c>
    </row>
    <row r="196" spans="1:6" ht="12.75" customHeight="1" x14ac:dyDescent="0.25">
      <c r="A196" s="63">
        <v>3292</v>
      </c>
      <c r="B196" s="64" t="s">
        <v>393</v>
      </c>
      <c r="C196" s="247" t="s">
        <v>394</v>
      </c>
      <c r="D196" s="194">
        <v>0</v>
      </c>
      <c r="E196" s="194">
        <v>2986.31</v>
      </c>
      <c r="F196" s="45" t="str">
        <f t="shared" si="26"/>
        <v>-</v>
      </c>
    </row>
    <row r="197" spans="1:6" ht="12.75" customHeight="1" x14ac:dyDescent="0.25">
      <c r="A197" s="63">
        <v>3293</v>
      </c>
      <c r="B197" s="64" t="s">
        <v>395</v>
      </c>
      <c r="C197" s="247" t="s">
        <v>396</v>
      </c>
      <c r="D197" s="194">
        <v>2174.1799999999998</v>
      </c>
      <c r="E197" s="194">
        <v>2169.85</v>
      </c>
      <c r="F197" s="45">
        <f t="shared" si="26"/>
        <v>99.80084445630078</v>
      </c>
    </row>
    <row r="198" spans="1:6" ht="12.75" customHeight="1" x14ac:dyDescent="0.25">
      <c r="A198" s="63">
        <v>3294</v>
      </c>
      <c r="B198" s="64" t="s">
        <v>397</v>
      </c>
      <c r="C198" s="247" t="s">
        <v>398</v>
      </c>
      <c r="D198" s="194">
        <v>255</v>
      </c>
      <c r="E198" s="194">
        <v>104</v>
      </c>
      <c r="F198" s="45">
        <f t="shared" si="26"/>
        <v>40.784313725490193</v>
      </c>
    </row>
    <row r="199" spans="1:6" ht="12.75" customHeight="1" x14ac:dyDescent="0.25">
      <c r="A199" s="63">
        <v>3295</v>
      </c>
      <c r="B199" s="64" t="s">
        <v>399</v>
      </c>
      <c r="C199" s="247" t="s">
        <v>400</v>
      </c>
      <c r="D199" s="194">
        <v>265.39999999999998</v>
      </c>
      <c r="E199" s="194">
        <v>421.18</v>
      </c>
      <c r="F199" s="45">
        <f t="shared" si="26"/>
        <v>158.69630746043711</v>
      </c>
    </row>
    <row r="200" spans="1:6" ht="12.75" customHeight="1" x14ac:dyDescent="0.25">
      <c r="A200" s="63" t="s">
        <v>401</v>
      </c>
      <c r="B200" s="64" t="s">
        <v>402</v>
      </c>
      <c r="C200" s="247" t="s">
        <v>401</v>
      </c>
      <c r="D200" s="194">
        <v>4765.1899999999996</v>
      </c>
      <c r="E200" s="194">
        <v>0</v>
      </c>
      <c r="F200" s="45">
        <f t="shared" si="26"/>
        <v>0</v>
      </c>
    </row>
    <row r="201" spans="1:6" ht="12.75" customHeight="1" x14ac:dyDescent="0.25">
      <c r="A201" s="63">
        <v>3299</v>
      </c>
      <c r="B201" s="64" t="s">
        <v>403</v>
      </c>
      <c r="C201" s="247" t="s">
        <v>404</v>
      </c>
      <c r="D201" s="194">
        <v>3194.65</v>
      </c>
      <c r="E201" s="194">
        <v>4002.64</v>
      </c>
      <c r="F201" s="45">
        <f t="shared" si="26"/>
        <v>125.29197251655111</v>
      </c>
    </row>
    <row r="202" spans="1:6" ht="12.75" customHeight="1" x14ac:dyDescent="0.25">
      <c r="A202" s="63">
        <v>34</v>
      </c>
      <c r="B202" s="183" t="s">
        <v>405</v>
      </c>
      <c r="C202" s="247" t="s">
        <v>406</v>
      </c>
      <c r="D202" s="60">
        <f t="shared" ref="D202:E202" si="37">D203+D208+D216</f>
        <v>2816.25</v>
      </c>
      <c r="E202" s="60">
        <f t="shared" si="37"/>
        <v>1072.6500000000001</v>
      </c>
      <c r="F202" s="45">
        <f t="shared" si="26"/>
        <v>38.087882822902799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2816.25</v>
      </c>
      <c r="E216" s="60">
        <f t="shared" si="40"/>
        <v>1072.6500000000001</v>
      </c>
      <c r="F216" s="45">
        <f t="shared" si="26"/>
        <v>38.087882822902799</v>
      </c>
    </row>
    <row r="217" spans="1:6" ht="12.75" customHeight="1" x14ac:dyDescent="0.25">
      <c r="A217" s="63">
        <v>3431</v>
      </c>
      <c r="B217" s="182" t="s">
        <v>435</v>
      </c>
      <c r="C217" s="247" t="s">
        <v>436</v>
      </c>
      <c r="D217" s="194">
        <v>1116.92</v>
      </c>
      <c r="E217" s="194">
        <v>1065.9100000000001</v>
      </c>
      <c r="F217" s="45">
        <f t="shared" si="26"/>
        <v>95.432976399384017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1699.33</v>
      </c>
      <c r="E219" s="194">
        <v>6.74</v>
      </c>
      <c r="F219" s="45">
        <f t="shared" si="26"/>
        <v>0.39662690589820698</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1488.84</v>
      </c>
      <c r="E273" s="60">
        <f t="shared" si="60"/>
        <v>1682.74</v>
      </c>
      <c r="F273" s="45">
        <f t="shared" ref="F273:F277" si="61">IF(D273&lt;&gt;0,IF(E273/D273&gt;=100,"&gt;&gt;100",E273/D273*100),"-")</f>
        <v>113.0235619677064</v>
      </c>
    </row>
    <row r="274" spans="1:6" ht="12.75" customHeight="1" x14ac:dyDescent="0.25">
      <c r="A274" s="63">
        <v>381</v>
      </c>
      <c r="B274" s="64" t="s">
        <v>540</v>
      </c>
      <c r="C274" s="247" t="s">
        <v>541</v>
      </c>
      <c r="D274" s="60">
        <f t="shared" ref="D274:E274" si="62">SUM(D275:D277)</f>
        <v>1488.84</v>
      </c>
      <c r="E274" s="60">
        <f t="shared" si="62"/>
        <v>1682.74</v>
      </c>
      <c r="F274" s="45">
        <f t="shared" si="61"/>
        <v>113.0235619677064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1488.84</v>
      </c>
      <c r="E276" s="194">
        <v>1682.74</v>
      </c>
      <c r="F276" s="45">
        <f t="shared" si="61"/>
        <v>113.0235619677064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1951525.0099999998</v>
      </c>
      <c r="E299" s="60">
        <f>E152-E297+E298</f>
        <v>2430945.0500000003</v>
      </c>
      <c r="F299" s="45">
        <f t="shared" si="68"/>
        <v>124.56643074228397</v>
      </c>
    </row>
    <row r="300" spans="1:6" ht="12.75" customHeight="1" x14ac:dyDescent="0.25">
      <c r="A300" s="63" t="s">
        <v>581</v>
      </c>
      <c r="B300" s="64" t="s">
        <v>592</v>
      </c>
      <c r="C300" s="247" t="s">
        <v>593</v>
      </c>
      <c r="D300" s="60">
        <f>IF(D6&gt;=D299,D6-D299,0)</f>
        <v>81375.360000000102</v>
      </c>
      <c r="E300" s="60">
        <f>IF(E6&gt;=E299,E6-E299,0)</f>
        <v>0</v>
      </c>
      <c r="F300" s="45">
        <f t="shared" si="68"/>
        <v>0</v>
      </c>
    </row>
    <row r="301" spans="1:6" ht="12.75" customHeight="1" x14ac:dyDescent="0.25">
      <c r="A301" s="63" t="s">
        <v>581</v>
      </c>
      <c r="B301" s="64" t="s">
        <v>594</v>
      </c>
      <c r="C301" s="247" t="s">
        <v>595</v>
      </c>
      <c r="D301" s="60">
        <f>IF(D299&gt;=D6,D299-D6,0)</f>
        <v>0</v>
      </c>
      <c r="E301" s="60">
        <f>IF(E299&gt;=E6,E299-E6,0)</f>
        <v>41710.290000000503</v>
      </c>
      <c r="F301" s="45" t="str">
        <f t="shared" si="68"/>
        <v>-</v>
      </c>
    </row>
    <row r="302" spans="1:6" ht="12.75" customHeight="1" x14ac:dyDescent="0.25">
      <c r="A302" s="63">
        <v>92211</v>
      </c>
      <c r="B302" s="64" t="s">
        <v>596</v>
      </c>
      <c r="C302" s="247" t="s">
        <v>597</v>
      </c>
      <c r="D302" s="194">
        <v>31889.37</v>
      </c>
      <c r="E302" s="194">
        <v>0</v>
      </c>
      <c r="F302" s="45">
        <f t="shared" si="68"/>
        <v>0</v>
      </c>
    </row>
    <row r="303" spans="1:6" ht="12.75" customHeight="1" x14ac:dyDescent="0.25">
      <c r="A303" s="63">
        <v>92221</v>
      </c>
      <c r="B303" s="64" t="s">
        <v>598</v>
      </c>
      <c r="C303" s="247" t="s">
        <v>599</v>
      </c>
      <c r="D303" s="194">
        <v>0</v>
      </c>
      <c r="E303" s="194">
        <v>13161.73</v>
      </c>
      <c r="F303" s="45" t="str">
        <f t="shared" si="68"/>
        <v>-</v>
      </c>
    </row>
    <row r="304" spans="1:6" ht="12.75" customHeight="1" x14ac:dyDescent="0.25">
      <c r="A304" s="63">
        <v>96</v>
      </c>
      <c r="B304" s="220" t="s">
        <v>600</v>
      </c>
      <c r="C304" s="247" t="s">
        <v>601</v>
      </c>
      <c r="D304" s="194">
        <v>0</v>
      </c>
      <c r="E304" s="194">
        <v>163262.44</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127011.23</v>
      </c>
      <c r="E360" s="60">
        <f t="shared" si="86"/>
        <v>76082.09</v>
      </c>
      <c r="F360" s="45">
        <f t="shared" si="72"/>
        <v>59.901860646495585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127011.23</v>
      </c>
      <c r="E373" s="60">
        <f t="shared" si="90"/>
        <v>76082.09</v>
      </c>
      <c r="F373" s="45">
        <f t="shared" si="72"/>
        <v>59.901860646495585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7858.54</v>
      </c>
      <c r="E379" s="60">
        <f t="shared" si="92"/>
        <v>11314.59</v>
      </c>
      <c r="F379" s="45">
        <f t="shared" si="72"/>
        <v>143.97827077294255</v>
      </c>
    </row>
    <row r="380" spans="1:6" ht="12.75" customHeight="1" x14ac:dyDescent="0.25">
      <c r="A380" s="63">
        <v>4221</v>
      </c>
      <c r="B380" s="64" t="s">
        <v>647</v>
      </c>
      <c r="C380" s="247" t="s">
        <v>739</v>
      </c>
      <c r="D380" s="194">
        <v>5277.34</v>
      </c>
      <c r="E380" s="194">
        <v>0</v>
      </c>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2581.1999999999998</v>
      </c>
      <c r="E382" s="194">
        <v>0</v>
      </c>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11314.59</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119152.69</v>
      </c>
      <c r="E393" s="60">
        <f t="shared" si="94"/>
        <v>64767.5</v>
      </c>
      <c r="F393" s="45">
        <f t="shared" si="72"/>
        <v>54.356724971966642</v>
      </c>
    </row>
    <row r="394" spans="1:6" ht="12.75" customHeight="1" x14ac:dyDescent="0.25">
      <c r="A394" s="63">
        <v>4241</v>
      </c>
      <c r="B394" s="64" t="s">
        <v>756</v>
      </c>
      <c r="C394" s="247" t="s">
        <v>757</v>
      </c>
      <c r="D394" s="194">
        <v>119152.69</v>
      </c>
      <c r="E394" s="194">
        <v>64767.5</v>
      </c>
      <c r="F394" s="45">
        <f t="shared" si="72"/>
        <v>54.356724971966642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127011.23</v>
      </c>
      <c r="E418" s="60">
        <f t="shared" si="102"/>
        <v>76082.09</v>
      </c>
      <c r="F418" s="45">
        <f t="shared" si="72"/>
        <v>59.901860646495585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584.77</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2032900.3699999999</v>
      </c>
      <c r="E422" s="60">
        <f>E6+E308</f>
        <v>2389234.7599999998</v>
      </c>
      <c r="F422" s="45">
        <f t="shared" si="72"/>
        <v>117.52837449677871</v>
      </c>
    </row>
    <row r="423" spans="1:6" ht="12.75" customHeight="1" x14ac:dyDescent="0.25">
      <c r="A423" s="63" t="s">
        <v>581</v>
      </c>
      <c r="B423" s="64" t="s">
        <v>804</v>
      </c>
      <c r="C423" s="247" t="s">
        <v>805</v>
      </c>
      <c r="D423" s="60">
        <f t="shared" ref="D423:E423" si="103">D299+D360</f>
        <v>2078536.2399999998</v>
      </c>
      <c r="E423" s="60">
        <f t="shared" si="103"/>
        <v>2507027.14</v>
      </c>
      <c r="F423" s="45">
        <f t="shared" si="72"/>
        <v>120.61503147041594</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45635.869999999879</v>
      </c>
      <c r="E425" s="60">
        <f t="shared" si="105"/>
        <v>117792.38000000035</v>
      </c>
      <c r="F425" s="45">
        <f t="shared" si="72"/>
        <v>258.1135847744344</v>
      </c>
    </row>
    <row r="426" spans="1:6" ht="12.75" customHeight="1" x14ac:dyDescent="0.25">
      <c r="A426" s="251" t="s">
        <v>810</v>
      </c>
      <c r="B426" s="183" t="s">
        <v>811</v>
      </c>
      <c r="C426" s="252" t="s">
        <v>812</v>
      </c>
      <c r="D426" s="60">
        <f t="shared" ref="D426:E426" si="106">IF(D302-D303+D419-D420&gt;=0,D302-D303+D419-D420,0)</f>
        <v>31889.37</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13746.5</v>
      </c>
      <c r="F427" s="45" t="str">
        <f t="shared" si="72"/>
        <v>-</v>
      </c>
    </row>
    <row r="428" spans="1:6" ht="22.8" x14ac:dyDescent="0.25">
      <c r="A428" s="249" t="s">
        <v>815</v>
      </c>
      <c r="B428" s="243" t="s">
        <v>816</v>
      </c>
      <c r="C428" s="250" t="s">
        <v>817</v>
      </c>
      <c r="D428" s="81">
        <f t="shared" ref="D428:E428" si="108">D304+D421</f>
        <v>0</v>
      </c>
      <c r="E428" s="81">
        <f t="shared" si="108"/>
        <v>163262.44</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2032900.3699999999</v>
      </c>
      <c r="E643" s="60">
        <f>E422+E430</f>
        <v>2389234.7599999998</v>
      </c>
      <c r="F643" s="45">
        <f t="shared" si="109"/>
        <v>117.52837449677871</v>
      </c>
    </row>
    <row r="644" spans="1:6" ht="12.75" customHeight="1" x14ac:dyDescent="0.25">
      <c r="A644" s="63" t="s">
        <v>581</v>
      </c>
      <c r="B644" s="64" t="s">
        <v>1237</v>
      </c>
      <c r="C644" s="247" t="s">
        <v>1238</v>
      </c>
      <c r="D644" s="60">
        <f>D423+D535</f>
        <v>2078536.2399999998</v>
      </c>
      <c r="E644" s="60">
        <f>E423+E535</f>
        <v>2507027.14</v>
      </c>
      <c r="F644" s="45">
        <f t="shared" si="109"/>
        <v>120.61503147041594</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45635.869999999879</v>
      </c>
      <c r="E646" s="60">
        <f t="shared" si="164"/>
        <v>117792.38000000035</v>
      </c>
      <c r="F646" s="45">
        <f t="shared" si="109"/>
        <v>258.1135847744344</v>
      </c>
    </row>
    <row r="647" spans="1:6" ht="22.8" x14ac:dyDescent="0.25">
      <c r="A647" s="251" t="s">
        <v>1243</v>
      </c>
      <c r="B647" s="64" t="s">
        <v>1244</v>
      </c>
      <c r="C647" s="252" t="s">
        <v>1243</v>
      </c>
      <c r="D647" s="60">
        <f>IF(D426-D427+D641-D642&gt;=0,D426-D427+D641-D642,0)</f>
        <v>31889.37</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13746.5</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13746.49999999988</v>
      </c>
      <c r="E650" s="60">
        <f t="shared" si="166"/>
        <v>131538.88000000035</v>
      </c>
      <c r="F650" s="45">
        <f t="shared" si="109"/>
        <v>956.8899719928819</v>
      </c>
    </row>
    <row r="651" spans="1:6" ht="22.8" x14ac:dyDescent="0.25">
      <c r="A651" s="249" t="s">
        <v>1251</v>
      </c>
      <c r="B651" s="184" t="s">
        <v>1252</v>
      </c>
      <c r="C651" s="250" t="s">
        <v>1251</v>
      </c>
      <c r="D651" s="196">
        <v>146514.75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32043.279999999999</v>
      </c>
      <c r="E653" s="194">
        <v>41582.199999999997</v>
      </c>
      <c r="F653" s="45">
        <f t="shared" ref="F653:F740" si="167">IF(D653&lt;&gt;0,IF(E653/D653&gt;=100,"&gt;&gt;100",E653/D653*100),"-")</f>
        <v>129.76886261331549</v>
      </c>
    </row>
    <row r="654" spans="1:6" ht="12.75" customHeight="1" x14ac:dyDescent="0.25">
      <c r="A654" s="63" t="s">
        <v>1256</v>
      </c>
      <c r="B654" s="64" t="s">
        <v>1257</v>
      </c>
      <c r="C654" s="247" t="s">
        <v>1256</v>
      </c>
      <c r="D654" s="194">
        <v>317866.09999999998</v>
      </c>
      <c r="E654" s="194">
        <v>486091.35</v>
      </c>
      <c r="F654" s="45">
        <f t="shared" si="167"/>
        <v>152.9233063859279</v>
      </c>
    </row>
    <row r="655" spans="1:6" ht="12.75" customHeight="1" x14ac:dyDescent="0.25">
      <c r="A655" s="63" t="s">
        <v>1258</v>
      </c>
      <c r="B655" s="64" t="s">
        <v>1259</v>
      </c>
      <c r="C655" s="247" t="s">
        <v>1258</v>
      </c>
      <c r="D655" s="194">
        <v>308327.18</v>
      </c>
      <c r="E655" s="194">
        <v>481806.79</v>
      </c>
      <c r="F655" s="45">
        <f t="shared" si="167"/>
        <v>156.26478015982892</v>
      </c>
    </row>
    <row r="656" spans="1:6" ht="22.8" x14ac:dyDescent="0.25">
      <c r="A656" s="63">
        <v>11</v>
      </c>
      <c r="B656" s="64" t="s">
        <v>1260</v>
      </c>
      <c r="C656" s="247" t="s">
        <v>1261</v>
      </c>
      <c r="D656" s="60">
        <f t="shared" ref="D656:E656" si="168">+D653+D654-D655</f>
        <v>41582.200000000012</v>
      </c>
      <c r="E656" s="60">
        <f t="shared" si="168"/>
        <v>45866.759999999951</v>
      </c>
      <c r="F656" s="45">
        <f t="shared" si="167"/>
        <v>110.30383192808446</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70</v>
      </c>
      <c r="E658" s="253">
        <v>70</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67</v>
      </c>
      <c r="E660" s="253">
        <v>66</v>
      </c>
      <c r="F660" s="45">
        <f t="shared" si="167"/>
        <v>98.507462686567166</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1741099.43</v>
      </c>
      <c r="E683" s="192">
        <v>1906415.64</v>
      </c>
      <c r="F683" s="71">
        <f t="shared" si="167"/>
        <v>109.49493217627439</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663</v>
      </c>
      <c r="E685" s="194">
        <v>650</v>
      </c>
      <c r="F685" s="45">
        <f t="shared" si="167"/>
        <v>98.039215686274503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7969.02</v>
      </c>
      <c r="E724" s="192">
        <v>6842.79</v>
      </c>
      <c r="F724" s="71">
        <f t="shared" si="167"/>
        <v>85.867396492918829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9578.84</v>
      </c>
      <c r="F732" s="71" t="str">
        <f t="shared" si="167"/>
        <v>-</v>
      </c>
    </row>
    <row r="733" spans="1:6" ht="12.75" customHeight="1" x14ac:dyDescent="0.25">
      <c r="A733" s="70">
        <v>31215</v>
      </c>
      <c r="B733" s="65" t="s">
        <v>1395</v>
      </c>
      <c r="C733" s="278" t="s">
        <v>1396</v>
      </c>
      <c r="D733" s="192">
        <v>2207.1999999999998</v>
      </c>
      <c r="E733" s="192">
        <v>2648.64</v>
      </c>
      <c r="F733" s="71">
        <f t="shared" si="167"/>
        <v>120</v>
      </c>
    </row>
    <row r="734" spans="1:6" ht="12.75" customHeight="1" x14ac:dyDescent="0.25">
      <c r="A734" s="70">
        <v>32121</v>
      </c>
      <c r="B734" s="65" t="s">
        <v>1397</v>
      </c>
      <c r="C734" s="278" t="s">
        <v>1398</v>
      </c>
      <c r="D734" s="192">
        <v>35559.31</v>
      </c>
      <c r="E734" s="192">
        <v>37302.589999999997</v>
      </c>
      <c r="F734" s="71">
        <f t="shared" si="167"/>
        <v>104.90245733114618</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2758.36</v>
      </c>
      <c r="E736" s="194">
        <v>3405</v>
      </c>
      <c r="F736" s="45">
        <f t="shared" si="167"/>
        <v>123.4429153555011</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403.66</v>
      </c>
      <c r="E738" s="194">
        <v>347.23</v>
      </c>
      <c r="F738" s="45">
        <f t="shared" si="167"/>
        <v>86.020413219045736</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4928.6000000000004</v>
      </c>
      <c r="E741" s="192">
        <v>5627.56</v>
      </c>
      <c r="F741" s="71">
        <f t="shared" ref="F741:F1006" si="169">IF(D741&lt;&gt;0,IF(E741/D741&gt;=100,"&gt;&gt;100",E741/D741*100),"-")</f>
        <v>114.18171488860933</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388</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56" zoomScaleNormal="100" workbookViewId="0">
      <selection activeCell="E388" sqref="E38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967941.58</v>
      </c>
      <c r="E6" s="180">
        <f t="shared" si="0"/>
        <v>991838.49</v>
      </c>
      <c r="F6" s="181">
        <f t="shared" ref="F6:F298" si="1">IF(D6&gt;0,IF(E6/D6&gt;=100,"&gt;&gt;100",E6/D6*100),"-")</f>
        <v>102.46883804702347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666235.29999999993</v>
      </c>
      <c r="E7" s="79">
        <f t="shared" si="2"/>
        <v>664959.92999999993</v>
      </c>
      <c r="F7" s="71">
        <f t="shared" si="1"/>
        <v>99.808570635629792</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665820.34</v>
      </c>
      <c r="E12" s="79">
        <f t="shared" si="3"/>
        <v>664544.97</v>
      </c>
      <c r="F12" s="71">
        <f t="shared" si="1"/>
        <v>99.808451330880047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422406.44999999995</v>
      </c>
      <c r="E13" s="79">
        <f t="shared" si="4"/>
        <v>412380.38</v>
      </c>
      <c r="F13" s="71">
        <f t="shared" si="1"/>
        <v>97.626440126565313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802085.23</v>
      </c>
      <c r="E15" s="192">
        <v>802085.23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379678.78</v>
      </c>
      <c r="E18" s="192">
        <v>389704.85</v>
      </c>
      <c r="F18" s="71">
        <f t="shared" si="1"/>
        <v>102.64067167514601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61019.859999999986</v>
      </c>
      <c r="E19" s="79">
        <f t="shared" si="5"/>
        <v>54098.859999999986</v>
      </c>
      <c r="F19" s="71">
        <f t="shared" si="1"/>
        <v>88.657791086377443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209212.54</v>
      </c>
      <c r="E20" s="192">
        <v>210112.54</v>
      </c>
      <c r="F20" s="71">
        <f t="shared" si="1"/>
        <v>100.43018453865147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3175.07</v>
      </c>
      <c r="E21" s="192">
        <v>3175.07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6733.91</v>
      </c>
      <c r="E22" s="192">
        <v>6733.91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1071.24</v>
      </c>
      <c r="E23" s="192">
        <v>1071.24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303.11</v>
      </c>
      <c r="E24" s="192">
        <v>303.11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7390.79</v>
      </c>
      <c r="E25" s="192">
        <v>7390.79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11294.62</v>
      </c>
      <c r="E26" s="192">
        <v>22609.21</v>
      </c>
      <c r="F26" s="71">
        <f t="shared" si="1"/>
        <v>200.17680984397882</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178161.42</v>
      </c>
      <c r="E28" s="192">
        <v>197297.01</v>
      </c>
      <c r="F28" s="71">
        <f t="shared" si="1"/>
        <v>110.74059131320348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182394.03</v>
      </c>
      <c r="E35" s="79">
        <f t="shared" si="7"/>
        <v>198065.73</v>
      </c>
      <c r="F35" s="71">
        <f t="shared" si="1"/>
        <v>108.59222201516137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277365.06</v>
      </c>
      <c r="E36" s="192">
        <v>342132.56</v>
      </c>
      <c r="F36" s="71">
        <f t="shared" si="1"/>
        <v>123.35099453406279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94971.03</v>
      </c>
      <c r="E40" s="192">
        <v>144066.82999999999</v>
      </c>
      <c r="F40" s="71">
        <f t="shared" si="1"/>
        <v>151.69555389680409</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4078.9</v>
      </c>
      <c r="E47" s="192">
        <v>4078.9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4078.9</v>
      </c>
      <c r="E50" s="192">
        <v>4078.9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18719.849999999999</v>
      </c>
      <c r="E54" s="192">
        <v>23621.599999999999</v>
      </c>
      <c r="F54" s="71">
        <f t="shared" si="1"/>
        <v>126.1847717796884</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18719.849999999999</v>
      </c>
      <c r="E55" s="192">
        <v>23621.599999999999</v>
      </c>
      <c r="F55" s="71">
        <f t="shared" si="1"/>
        <v>126.1847717796884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414.96</v>
      </c>
      <c r="E63" s="79">
        <f>SUM(E64:E68)</f>
        <v>414.96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414.96</v>
      </c>
      <c r="E64" s="192">
        <v>414.96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301706.28000000003</v>
      </c>
      <c r="E69" s="79">
        <f>E70+E82+E88+E119+E135+E147+E165+E171</f>
        <v>326878.56</v>
      </c>
      <c r="F69" s="71">
        <f t="shared" si="1"/>
        <v>108.34330660932876</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41582.199999999997</v>
      </c>
      <c r="E70" s="79">
        <f t="shared" si="12"/>
        <v>45866.76</v>
      </c>
      <c r="F70" s="71">
        <f t="shared" si="1"/>
        <v>110.30383192808462</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40968.67</v>
      </c>
      <c r="E71" s="79">
        <f t="shared" si="13"/>
        <v>45866.76</v>
      </c>
      <c r="F71" s="71">
        <f t="shared" si="1"/>
        <v>111.95569687763847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40968.67</v>
      </c>
      <c r="E73" s="192">
        <v>45866.76</v>
      </c>
      <c r="F73" s="71">
        <f t="shared" si="1"/>
        <v>111.95569687763847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613.53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113609.33</v>
      </c>
      <c r="E82" s="79">
        <f>SUM(E83:E85)-E86+E87</f>
        <v>117749.36</v>
      </c>
      <c r="F82" s="71">
        <f t="shared" si="1"/>
        <v>103.6440933152233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113609.33</v>
      </c>
      <c r="E87" s="192">
        <v>117749.36</v>
      </c>
      <c r="F87" s="71">
        <f t="shared" si="1"/>
        <v>103.6440933152233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163262.44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163262.44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163262.44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146514.75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146514.75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967941.58000000007</v>
      </c>
      <c r="E176" s="79">
        <f>E177+E251</f>
        <v>991838.49</v>
      </c>
      <c r="F176" s="71">
        <f t="shared" si="1"/>
        <v>102.46883804702345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315452.78000000003</v>
      </c>
      <c r="E177" s="79">
        <f>E178+E197+E203+E219+E247+E248</f>
        <v>295155</v>
      </c>
      <c r="F177" s="71">
        <f t="shared" si="1"/>
        <v>93.565509234060315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201843.45</v>
      </c>
      <c r="E178" s="79">
        <f>SUM(E179:E181)+E185+E186+SUM(E194:E196)</f>
        <v>177405.63999999998</v>
      </c>
      <c r="F178" s="71">
        <f t="shared" si="1"/>
        <v>87.892691093022819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146514.75</v>
      </c>
      <c r="E179" s="192">
        <v>167153.65</v>
      </c>
      <c r="F179" s="71">
        <f t="shared" si="1"/>
        <v>114.08656807591045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55212.35</v>
      </c>
      <c r="E180" s="192">
        <v>10142.709999999999</v>
      </c>
      <c r="F180" s="71">
        <f t="shared" si="1"/>
        <v>18.370364601398055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116.35</v>
      </c>
      <c r="E181" s="79">
        <f t="shared" si="28"/>
        <v>109.28</v>
      </c>
      <c r="F181" s="71">
        <f t="shared" si="1"/>
        <v>93.923506660936837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116.35</v>
      </c>
      <c r="E184" s="192">
        <v>109.28</v>
      </c>
      <c r="F184" s="71">
        <f t="shared" si="1"/>
        <v>93.923506660936837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113609.33</v>
      </c>
      <c r="E247" s="192">
        <v>117749.36</v>
      </c>
      <c r="F247" s="71">
        <f>IF(D247&gt;0,IF(E247/D247&gt;=100,"&gt;&gt;100",E247/D247*100),"-")</f>
        <v>103.6440933152233</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652488.80000000005</v>
      </c>
      <c r="E251" s="79">
        <f>+E252+E255-E264+E274+E291</f>
        <v>696683.49</v>
      </c>
      <c r="F251" s="71">
        <f t="shared" si="1"/>
        <v>106.77324882817911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666235.30000000005</v>
      </c>
      <c r="E252" s="79">
        <f>E253-E254</f>
        <v>664959.93000000005</v>
      </c>
      <c r="F252" s="71">
        <f t="shared" si="1"/>
        <v>99.808570635629792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666235.30000000005</v>
      </c>
      <c r="E253" s="192">
        <v>664959.93000000005</v>
      </c>
      <c r="F253" s="71">
        <f t="shared" si="1"/>
        <v>99.808570635629792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-13746.5</v>
      </c>
      <c r="E255" s="79">
        <f>E256-E260</f>
        <v>-131538.88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220.46</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220.46</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13746.5</v>
      </c>
      <c r="E260" s="79">
        <f>SUM(E261:E263)</f>
        <v>131759.34</v>
      </c>
      <c r="F260" s="71">
        <f t="shared" si="1"/>
        <v>958.49372567562648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13161.73</v>
      </c>
      <c r="E261" s="192">
        <v>131759.34</v>
      </c>
      <c r="F261" s="71">
        <f t="shared" si="1"/>
        <v>1001.0791894378627</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584.77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163262.44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163262.44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163262.44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163262.44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113609.33</v>
      </c>
      <c r="E308" s="192">
        <v>117749.36</v>
      </c>
      <c r="F308" s="71">
        <f t="shared" si="43"/>
        <v>103.6440933152233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201843.45</v>
      </c>
      <c r="E337" s="192">
        <v>177405.64</v>
      </c>
      <c r="F337" s="71">
        <f t="shared" si="43"/>
        <v>87.892691093022833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57.83</v>
      </c>
      <c r="E379" s="192">
        <v>173.59</v>
      </c>
      <c r="F379" s="71">
        <f t="shared" si="44"/>
        <v>300.17292062943113</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113551.5</v>
      </c>
      <c r="E380" s="192">
        <v>117575.77</v>
      </c>
      <c r="F380" s="71">
        <f t="shared" si="44"/>
        <v>103.54400426238315</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2078536.24</v>
      </c>
      <c r="E114" s="60">
        <f t="shared" si="22"/>
        <v>2507027.14</v>
      </c>
      <c r="F114" s="45">
        <f t="shared" si="1"/>
        <v>120.61503147041594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2078536.24</v>
      </c>
      <c r="E118" s="60">
        <f t="shared" si="24"/>
        <v>2507027.14</v>
      </c>
      <c r="F118" s="45">
        <f t="shared" si="1"/>
        <v>120.61503147041594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2078536.24</v>
      </c>
      <c r="E120" s="194">
        <v>2507027.14</v>
      </c>
      <c r="F120" s="45">
        <f t="shared" si="1"/>
        <v>120.61503147041594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2078536.24</v>
      </c>
      <c r="E141" s="81">
        <f t="shared" si="28"/>
        <v>2507027.14</v>
      </c>
      <c r="F141" s="61">
        <f t="shared" si="1"/>
        <v>120.61503147041594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900</v>
      </c>
      <c r="E5" s="82">
        <f t="shared" si="0"/>
        <v>78257.460000000006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78257.460000000006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78257.460000000006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78257.460000000006</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315452.78000000003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2513722.29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8377.89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2429262.31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2087116.25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341073.41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1072.6500000000001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76082.09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2534020.0699999998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4237.8599999999997</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2453700.12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2121806.0499999998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330930.7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963.37</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76082.09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295155.00000000047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295155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117749.36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177405.64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16939</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2026-01-29T09:07:20Z</cp:lastPrinted>
  <dcterms:created xsi:type="dcterms:W3CDTF">2022-04-01T05:14:30Z</dcterms:created>
  <dcterms:modified xsi:type="dcterms:W3CDTF">2026-02-05T09:22:42Z</dcterms:modified>
</cp:coreProperties>
</file>